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premyslnovak/Downloads/"/>
    </mc:Choice>
  </mc:AlternateContent>
  <xr:revisionPtr revIDLastSave="0" documentId="13_ncr:1_{DBFF090A-868A-5A45-AA88-E2B02120A3F8}" xr6:coauthVersionLast="47" xr6:coauthVersionMax="47" xr10:uidLastSave="{00000000-0000-0000-0000-000000000000}"/>
  <bookViews>
    <workbookView xWindow="0" yWindow="760" windowWidth="30240" windowHeight="17480" activeTab="2" xr2:uid="{00000000-000D-0000-FFFF-FFFF00000000}"/>
  </bookViews>
  <sheets>
    <sheet name="Itinerář Dlouhá trasa" sheetId="1" r:id="rId1"/>
    <sheet name="Itinerář Střední trasa - 1. vln" sheetId="2" r:id="rId2"/>
    <sheet name="Itinerář Krátká tras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4" l="1"/>
  <c r="I44" i="4" s="1"/>
  <c r="J44" i="4" s="1"/>
  <c r="A44" i="4"/>
  <c r="F43" i="4"/>
  <c r="G43" i="4" s="1"/>
  <c r="H43" i="4" s="1"/>
  <c r="A43" i="4"/>
  <c r="F42" i="4"/>
  <c r="A42" i="4"/>
  <c r="F41" i="4"/>
  <c r="A41" i="4"/>
  <c r="F40" i="4"/>
  <c r="A40" i="4"/>
  <c r="F39" i="4"/>
  <c r="G39" i="4" s="1"/>
  <c r="H39" i="4" s="1"/>
  <c r="A39" i="4"/>
  <c r="F38" i="4"/>
  <c r="A38" i="4"/>
  <c r="F37" i="4"/>
  <c r="G37" i="4" s="1"/>
  <c r="H37" i="4" s="1"/>
  <c r="A37" i="4"/>
  <c r="F36" i="4"/>
  <c r="A36" i="4"/>
  <c r="F35" i="4"/>
  <c r="G35" i="4" s="1"/>
  <c r="H35" i="4" s="1"/>
  <c r="A35" i="4"/>
  <c r="F34" i="4"/>
  <c r="A34" i="4"/>
  <c r="F33" i="4"/>
  <c r="G33" i="4" s="1"/>
  <c r="H33" i="4" s="1"/>
  <c r="A33" i="4"/>
  <c r="F32" i="4"/>
  <c r="A32" i="4"/>
  <c r="F31" i="4"/>
  <c r="G31" i="4" s="1"/>
  <c r="H31" i="4" s="1"/>
  <c r="A31" i="4"/>
  <c r="F30" i="4"/>
  <c r="A30" i="4"/>
  <c r="F29" i="4"/>
  <c r="G29" i="4" s="1"/>
  <c r="H29" i="4" s="1"/>
  <c r="A29" i="4"/>
  <c r="F28" i="4"/>
  <c r="A28" i="4"/>
  <c r="F27" i="4"/>
  <c r="G27" i="4" s="1"/>
  <c r="H27" i="4" s="1"/>
  <c r="A27" i="4"/>
  <c r="F26" i="4"/>
  <c r="A26" i="4"/>
  <c r="F25" i="4"/>
  <c r="G25" i="4" s="1"/>
  <c r="H25" i="4" s="1"/>
  <c r="A25" i="4"/>
  <c r="F24" i="4"/>
  <c r="A24" i="4"/>
  <c r="F23" i="4"/>
  <c r="G23" i="4" s="1"/>
  <c r="H23" i="4" s="1"/>
  <c r="A23" i="4"/>
  <c r="F22" i="4"/>
  <c r="A22" i="4"/>
  <c r="F21" i="4"/>
  <c r="G21" i="4" s="1"/>
  <c r="H21" i="4" s="1"/>
  <c r="A21" i="4"/>
  <c r="F20" i="4"/>
  <c r="A20" i="4"/>
  <c r="F19" i="4"/>
  <c r="G19" i="4" s="1"/>
  <c r="H19" i="4" s="1"/>
  <c r="A19" i="4"/>
  <c r="F18" i="4"/>
  <c r="A18" i="4"/>
  <c r="F17" i="4"/>
  <c r="G17" i="4" s="1"/>
  <c r="H17" i="4" s="1"/>
  <c r="A17" i="4"/>
  <c r="F16" i="4"/>
  <c r="A16" i="4"/>
  <c r="F15" i="4"/>
  <c r="A15" i="4"/>
  <c r="F14" i="4"/>
  <c r="A14" i="4"/>
  <c r="F13" i="4"/>
  <c r="G13" i="4" s="1"/>
  <c r="H13" i="4" s="1"/>
  <c r="A13" i="4"/>
  <c r="F12" i="4"/>
  <c r="A12" i="4"/>
  <c r="F11" i="4"/>
  <c r="G11" i="4" s="1"/>
  <c r="H11" i="4" s="1"/>
  <c r="A11" i="4"/>
  <c r="F10" i="4"/>
  <c r="A10" i="4"/>
  <c r="F9" i="4"/>
  <c r="G9" i="4" s="1"/>
  <c r="H9" i="4" s="1"/>
  <c r="A9" i="4"/>
  <c r="F8" i="4"/>
  <c r="A8" i="4"/>
  <c r="F7" i="4"/>
  <c r="G7" i="4" s="1"/>
  <c r="H7" i="4" s="1"/>
  <c r="A7" i="4"/>
  <c r="F6" i="4"/>
  <c r="A6" i="4"/>
  <c r="F5" i="4"/>
  <c r="I5" i="4" s="1"/>
  <c r="J5" i="4" s="1"/>
  <c r="A5" i="4"/>
  <c r="F4" i="4"/>
  <c r="G4" i="4" s="1"/>
  <c r="H4" i="4" s="1"/>
  <c r="A4" i="4"/>
  <c r="I3" i="4"/>
  <c r="J3" i="4" s="1"/>
  <c r="G3" i="4"/>
  <c r="A3" i="4"/>
  <c r="L55" i="2"/>
  <c r="F55" i="2"/>
  <c r="A55" i="2"/>
  <c r="L54" i="2"/>
  <c r="F54" i="2"/>
  <c r="A54" i="2"/>
  <c r="L53" i="2"/>
  <c r="F53" i="2"/>
  <c r="A53" i="2"/>
  <c r="L52" i="2"/>
  <c r="F52" i="2"/>
  <c r="G52" i="2" s="1"/>
  <c r="H52" i="2" s="1"/>
  <c r="A52" i="2"/>
  <c r="L51" i="2"/>
  <c r="F51" i="2"/>
  <c r="G51" i="2" s="1"/>
  <c r="H51" i="2" s="1"/>
  <c r="A51" i="2"/>
  <c r="L50" i="2"/>
  <c r="F50" i="2"/>
  <c r="G50" i="2" s="1"/>
  <c r="H50" i="2" s="1"/>
  <c r="A50" i="2"/>
  <c r="L49" i="2"/>
  <c r="F49" i="2"/>
  <c r="A49" i="2"/>
  <c r="L48" i="2"/>
  <c r="F48" i="2"/>
  <c r="G48" i="2" s="1"/>
  <c r="H48" i="2" s="1"/>
  <c r="A48" i="2"/>
  <c r="L47" i="2"/>
  <c r="F47" i="2"/>
  <c r="G47" i="2" s="1"/>
  <c r="H47" i="2" s="1"/>
  <c r="A47" i="2"/>
  <c r="L46" i="2"/>
  <c r="F46" i="2"/>
  <c r="A46" i="2"/>
  <c r="L45" i="2"/>
  <c r="F45" i="2"/>
  <c r="G45" i="2" s="1"/>
  <c r="H45" i="2" s="1"/>
  <c r="A45" i="2"/>
  <c r="L44" i="2"/>
  <c r="F44" i="2"/>
  <c r="G44" i="2" s="1"/>
  <c r="H44" i="2" s="1"/>
  <c r="A44" i="2"/>
  <c r="L43" i="2"/>
  <c r="F43" i="2"/>
  <c r="G43" i="2" s="1"/>
  <c r="H43" i="2" s="1"/>
  <c r="A43" i="2"/>
  <c r="L42" i="2"/>
  <c r="F42" i="2"/>
  <c r="A42" i="2"/>
  <c r="L41" i="2"/>
  <c r="F41" i="2"/>
  <c r="A41" i="2"/>
  <c r="L40" i="2"/>
  <c r="F40" i="2"/>
  <c r="G40" i="2" s="1"/>
  <c r="H40" i="2" s="1"/>
  <c r="A40" i="2"/>
  <c r="L39" i="2"/>
  <c r="F39" i="2"/>
  <c r="A39" i="2"/>
  <c r="L38" i="2"/>
  <c r="F38" i="2"/>
  <c r="G38" i="2" s="1"/>
  <c r="H38" i="2" s="1"/>
  <c r="A38" i="2"/>
  <c r="L37" i="2"/>
  <c r="F37" i="2"/>
  <c r="G37" i="2" s="1"/>
  <c r="H37" i="2" s="1"/>
  <c r="A37" i="2"/>
  <c r="L36" i="2"/>
  <c r="F36" i="2"/>
  <c r="G36" i="2" s="1"/>
  <c r="H36" i="2" s="1"/>
  <c r="A36" i="2"/>
  <c r="L35" i="2"/>
  <c r="F35" i="2"/>
  <c r="G35" i="2" s="1"/>
  <c r="H35" i="2" s="1"/>
  <c r="A35" i="2"/>
  <c r="L34" i="2"/>
  <c r="F34" i="2"/>
  <c r="G34" i="2" s="1"/>
  <c r="H34" i="2" s="1"/>
  <c r="A34" i="2"/>
  <c r="L33" i="2"/>
  <c r="F33" i="2"/>
  <c r="G33" i="2" s="1"/>
  <c r="H33" i="2" s="1"/>
  <c r="A33" i="2"/>
  <c r="L32" i="2"/>
  <c r="F32" i="2"/>
  <c r="G32" i="2" s="1"/>
  <c r="H32" i="2" s="1"/>
  <c r="A32" i="2"/>
  <c r="L31" i="2"/>
  <c r="F31" i="2"/>
  <c r="A31" i="2"/>
  <c r="L30" i="2"/>
  <c r="F30" i="2"/>
  <c r="G30" i="2" s="1"/>
  <c r="H30" i="2" s="1"/>
  <c r="A30" i="2"/>
  <c r="L29" i="2"/>
  <c r="F29" i="2"/>
  <c r="A29" i="2"/>
  <c r="L28" i="2"/>
  <c r="F28" i="2"/>
  <c r="G28" i="2" s="1"/>
  <c r="H28" i="2" s="1"/>
  <c r="A28" i="2"/>
  <c r="L27" i="2"/>
  <c r="F27" i="2"/>
  <c r="G27" i="2" s="1"/>
  <c r="H27" i="2" s="1"/>
  <c r="A27" i="2"/>
  <c r="L26" i="2"/>
  <c r="F26" i="2"/>
  <c r="A26" i="2"/>
  <c r="L25" i="2"/>
  <c r="F25" i="2"/>
  <c r="A25" i="2"/>
  <c r="L24" i="2"/>
  <c r="F24" i="2"/>
  <c r="G24" i="2" s="1"/>
  <c r="H24" i="2" s="1"/>
  <c r="A24" i="2"/>
  <c r="L23" i="2"/>
  <c r="F23" i="2"/>
  <c r="I23" i="2" s="1"/>
  <c r="J23" i="2" s="1"/>
  <c r="A23" i="2"/>
  <c r="L22" i="2"/>
  <c r="F22" i="2"/>
  <c r="A22" i="2"/>
  <c r="L21" i="2"/>
  <c r="F21" i="2"/>
  <c r="A21" i="2"/>
  <c r="L20" i="2"/>
  <c r="F20" i="2"/>
  <c r="G20" i="2" s="1"/>
  <c r="H20" i="2" s="1"/>
  <c r="A20" i="2"/>
  <c r="L19" i="2"/>
  <c r="F19" i="2"/>
  <c r="G19" i="2" s="1"/>
  <c r="H19" i="2" s="1"/>
  <c r="A19" i="2"/>
  <c r="L18" i="2"/>
  <c r="F18" i="2"/>
  <c r="G18" i="2" s="1"/>
  <c r="H18" i="2" s="1"/>
  <c r="A18" i="2"/>
  <c r="L17" i="2"/>
  <c r="F17" i="2"/>
  <c r="A17" i="2"/>
  <c r="L16" i="2"/>
  <c r="F16" i="2"/>
  <c r="G16" i="2" s="1"/>
  <c r="H16" i="2" s="1"/>
  <c r="A16" i="2"/>
  <c r="L15" i="2"/>
  <c r="F15" i="2"/>
  <c r="G15" i="2" s="1"/>
  <c r="H15" i="2" s="1"/>
  <c r="A15" i="2"/>
  <c r="L14" i="2"/>
  <c r="F14" i="2"/>
  <c r="A14" i="2"/>
  <c r="L13" i="2"/>
  <c r="F13" i="2"/>
  <c r="G13" i="2" s="1"/>
  <c r="H13" i="2" s="1"/>
  <c r="A13" i="2"/>
  <c r="L12" i="2"/>
  <c r="F12" i="2"/>
  <c r="G12" i="2" s="1"/>
  <c r="H12" i="2" s="1"/>
  <c r="A12" i="2"/>
  <c r="L11" i="2"/>
  <c r="F11" i="2"/>
  <c r="G11" i="2" s="1"/>
  <c r="H11" i="2" s="1"/>
  <c r="A11" i="2"/>
  <c r="L10" i="2"/>
  <c r="F10" i="2"/>
  <c r="A10" i="2"/>
  <c r="L9" i="2"/>
  <c r="F9" i="2"/>
  <c r="A9" i="2"/>
  <c r="L8" i="2"/>
  <c r="F8" i="2"/>
  <c r="G8" i="2" s="1"/>
  <c r="H8" i="2" s="1"/>
  <c r="A8" i="2"/>
  <c r="F7" i="2"/>
  <c r="A7" i="2"/>
  <c r="F6" i="2"/>
  <c r="G6" i="2" s="1"/>
  <c r="H6" i="2" s="1"/>
  <c r="A6" i="2"/>
  <c r="F5" i="2"/>
  <c r="G5" i="2" s="1"/>
  <c r="H5" i="2" s="1"/>
  <c r="A5" i="2"/>
  <c r="F4" i="2"/>
  <c r="G4" i="2" s="1"/>
  <c r="H4" i="2" s="1"/>
  <c r="A4" i="2"/>
  <c r="I3" i="2"/>
  <c r="G3" i="2"/>
  <c r="A3" i="2"/>
  <c r="F61" i="1"/>
  <c r="G61" i="1" s="1"/>
  <c r="H61" i="1" s="1"/>
  <c r="A61" i="1"/>
  <c r="F60" i="1"/>
  <c r="G60" i="1" s="1"/>
  <c r="H60" i="1" s="1"/>
  <c r="A60" i="1"/>
  <c r="F59" i="1"/>
  <c r="G59" i="1" s="1"/>
  <c r="H59" i="1" s="1"/>
  <c r="A59" i="1"/>
  <c r="F58" i="1"/>
  <c r="G58" i="1" s="1"/>
  <c r="H58" i="1" s="1"/>
  <c r="A58" i="1"/>
  <c r="F57" i="1"/>
  <c r="A57" i="1"/>
  <c r="F56" i="1"/>
  <c r="G56" i="1" s="1"/>
  <c r="H56" i="1" s="1"/>
  <c r="A56" i="1"/>
  <c r="F55" i="1"/>
  <c r="G55" i="1" s="1"/>
  <c r="H55" i="1" s="1"/>
  <c r="A55" i="1"/>
  <c r="F54" i="1"/>
  <c r="A54" i="1"/>
  <c r="F53" i="1"/>
  <c r="G53" i="1" s="1"/>
  <c r="H53" i="1" s="1"/>
  <c r="A53" i="1"/>
  <c r="F52" i="1"/>
  <c r="G52" i="1" s="1"/>
  <c r="H52" i="1" s="1"/>
  <c r="A52" i="1"/>
  <c r="F51" i="1"/>
  <c r="A51" i="1"/>
  <c r="F50" i="1"/>
  <c r="A50" i="1"/>
  <c r="F49" i="1"/>
  <c r="G49" i="1" s="1"/>
  <c r="H49" i="1" s="1"/>
  <c r="A49" i="1"/>
  <c r="F48" i="1"/>
  <c r="G48" i="1" s="1"/>
  <c r="H48" i="1" s="1"/>
  <c r="A48" i="1"/>
  <c r="F47" i="1"/>
  <c r="I47" i="1" s="1"/>
  <c r="J47" i="1" s="1"/>
  <c r="A47" i="1"/>
  <c r="F46" i="1"/>
  <c r="A46" i="1"/>
  <c r="F45" i="1"/>
  <c r="A45" i="1"/>
  <c r="F44" i="1"/>
  <c r="A44" i="1"/>
  <c r="F43" i="1"/>
  <c r="G43" i="1" s="1"/>
  <c r="H43" i="1" s="1"/>
  <c r="A43" i="1"/>
  <c r="F42" i="1"/>
  <c r="G42" i="1" s="1"/>
  <c r="H42" i="1" s="1"/>
  <c r="A42" i="1"/>
  <c r="F41" i="1"/>
  <c r="G41" i="1" s="1"/>
  <c r="H41" i="1" s="1"/>
  <c r="A41" i="1"/>
  <c r="F40" i="1"/>
  <c r="A40" i="1"/>
  <c r="F39" i="1"/>
  <c r="G39" i="1" s="1"/>
  <c r="H39" i="1" s="1"/>
  <c r="A39" i="1"/>
  <c r="F38" i="1"/>
  <c r="G38" i="1" s="1"/>
  <c r="H38" i="1" s="1"/>
  <c r="A38" i="1"/>
  <c r="F37" i="1"/>
  <c r="A37" i="1"/>
  <c r="F36" i="1"/>
  <c r="A36" i="1"/>
  <c r="F35" i="1"/>
  <c r="G35" i="1" s="1"/>
  <c r="H35" i="1" s="1"/>
  <c r="A35" i="1"/>
  <c r="F34" i="1"/>
  <c r="G34" i="1" s="1"/>
  <c r="H34" i="1" s="1"/>
  <c r="A34" i="1"/>
  <c r="F33" i="1"/>
  <c r="A33" i="1"/>
  <c r="F32" i="1"/>
  <c r="A32" i="1"/>
  <c r="F31" i="1"/>
  <c r="G31" i="1" s="1"/>
  <c r="H31" i="1" s="1"/>
  <c r="A31" i="1"/>
  <c r="F30" i="1"/>
  <c r="G30" i="1" s="1"/>
  <c r="H30" i="1" s="1"/>
  <c r="F29" i="1"/>
  <c r="G29" i="1" s="1"/>
  <c r="H29" i="1" s="1"/>
  <c r="F28" i="1"/>
  <c r="F27" i="1"/>
  <c r="G27" i="1" s="1"/>
  <c r="H27" i="1" s="1"/>
  <c r="A27" i="1"/>
  <c r="F26" i="1"/>
  <c r="G26" i="1" s="1"/>
  <c r="H26" i="1" s="1"/>
  <c r="A26" i="1"/>
  <c r="F25" i="1"/>
  <c r="A25" i="1"/>
  <c r="F24" i="1"/>
  <c r="A24" i="1"/>
  <c r="F23" i="1"/>
  <c r="G23" i="1" s="1"/>
  <c r="H23" i="1" s="1"/>
  <c r="A23" i="1"/>
  <c r="F22" i="1"/>
  <c r="G22" i="1" s="1"/>
  <c r="H22" i="1" s="1"/>
  <c r="A22" i="1"/>
  <c r="F21" i="1"/>
  <c r="A21" i="1"/>
  <c r="F20" i="1"/>
  <c r="A20" i="1"/>
  <c r="F19" i="1"/>
  <c r="G19" i="1" s="1"/>
  <c r="H19" i="1" s="1"/>
  <c r="A19" i="1"/>
  <c r="F18" i="1"/>
  <c r="G18" i="1" s="1"/>
  <c r="H18" i="1" s="1"/>
  <c r="A18" i="1"/>
  <c r="F17" i="1"/>
  <c r="A17" i="1"/>
  <c r="F16" i="1"/>
  <c r="A16" i="1"/>
  <c r="F15" i="1"/>
  <c r="G15" i="1" s="1"/>
  <c r="H15" i="1" s="1"/>
  <c r="A15" i="1"/>
  <c r="F14" i="1"/>
  <c r="G14" i="1" s="1"/>
  <c r="H14" i="1" s="1"/>
  <c r="A14" i="1"/>
  <c r="F13" i="1"/>
  <c r="A13" i="1"/>
  <c r="F12" i="1"/>
  <c r="A12" i="1"/>
  <c r="F11" i="1"/>
  <c r="G11" i="1" s="1"/>
  <c r="H11" i="1" s="1"/>
  <c r="A11" i="1"/>
  <c r="F10" i="1"/>
  <c r="G10" i="1" s="1"/>
  <c r="H10" i="1" s="1"/>
  <c r="A10" i="1"/>
  <c r="F9" i="1"/>
  <c r="A9" i="1"/>
  <c r="F8" i="1"/>
  <c r="A8" i="1"/>
  <c r="F7" i="1"/>
  <c r="G7" i="1" s="1"/>
  <c r="H7" i="1" s="1"/>
  <c r="A7" i="1"/>
  <c r="F6" i="1"/>
  <c r="G6" i="1" s="1"/>
  <c r="H6" i="1" s="1"/>
  <c r="A6" i="1"/>
  <c r="F5" i="1"/>
  <c r="A5" i="1"/>
  <c r="A30" i="1" s="1"/>
  <c r="F4" i="1"/>
  <c r="G4" i="1" s="1"/>
  <c r="H4" i="1" s="1"/>
  <c r="A4" i="1"/>
  <c r="A29" i="1" s="1"/>
  <c r="I3" i="1"/>
  <c r="J3" i="1" s="1"/>
  <c r="G3" i="1"/>
  <c r="H3" i="1" s="1"/>
  <c r="D3" i="1" s="1"/>
  <c r="A3" i="1"/>
  <c r="A28" i="1" s="1"/>
  <c r="I15" i="4" l="1"/>
  <c r="J15" i="4" s="1"/>
  <c r="I29" i="4"/>
  <c r="J29" i="4" s="1"/>
  <c r="I17" i="4"/>
  <c r="J17" i="4" s="1"/>
  <c r="I7" i="4"/>
  <c r="J7" i="4" s="1"/>
  <c r="I31" i="4"/>
  <c r="J31" i="4" s="1"/>
  <c r="I35" i="4"/>
  <c r="J35" i="4" s="1"/>
  <c r="I41" i="4"/>
  <c r="J41" i="4" s="1"/>
  <c r="I19" i="4"/>
  <c r="J19" i="4" s="1"/>
  <c r="I4" i="4"/>
  <c r="J4" i="4" s="1"/>
  <c r="I11" i="4"/>
  <c r="J11" i="4" s="1"/>
  <c r="I23" i="4"/>
  <c r="J23" i="4" s="1"/>
  <c r="I43" i="4"/>
  <c r="J43" i="4" s="1"/>
  <c r="I27" i="4"/>
  <c r="J27" i="4" s="1"/>
  <c r="I39" i="4"/>
  <c r="J39" i="4" s="1"/>
  <c r="G15" i="4"/>
  <c r="H15" i="4" s="1"/>
  <c r="I33" i="4"/>
  <c r="J33" i="4" s="1"/>
  <c r="I21" i="4"/>
  <c r="J21" i="4" s="1"/>
  <c r="I37" i="4"/>
  <c r="J37" i="4" s="1"/>
  <c r="I9" i="4"/>
  <c r="J9" i="4" s="1"/>
  <c r="I13" i="4"/>
  <c r="J13" i="4" s="1"/>
  <c r="I25" i="4"/>
  <c r="J25" i="4" s="1"/>
  <c r="I10" i="2"/>
  <c r="J10" i="2" s="1"/>
  <c r="I14" i="2"/>
  <c r="J14" i="2" s="1"/>
  <c r="I22" i="2"/>
  <c r="J22" i="2" s="1"/>
  <c r="I49" i="2"/>
  <c r="J49" i="2" s="1"/>
  <c r="I42" i="2"/>
  <c r="J42" i="2" s="1"/>
  <c r="I46" i="2"/>
  <c r="J46" i="2" s="1"/>
  <c r="I44" i="2"/>
  <c r="J44" i="2" s="1"/>
  <c r="I39" i="2"/>
  <c r="J39" i="2" s="1"/>
  <c r="I55" i="2"/>
  <c r="J55" i="2" s="1"/>
  <c r="I25" i="2"/>
  <c r="J25" i="2" s="1"/>
  <c r="I29" i="2"/>
  <c r="J29" i="2" s="1"/>
  <c r="I54" i="2"/>
  <c r="J54" i="2" s="1"/>
  <c r="G55" i="2"/>
  <c r="H55" i="2" s="1"/>
  <c r="I20" i="2"/>
  <c r="J20" i="2" s="1"/>
  <c r="I24" i="2"/>
  <c r="J24" i="2" s="1"/>
  <c r="G25" i="2"/>
  <c r="H25" i="2" s="1"/>
  <c r="I41" i="2"/>
  <c r="J41" i="2" s="1"/>
  <c r="I26" i="2"/>
  <c r="J26" i="2" s="1"/>
  <c r="I50" i="2"/>
  <c r="J50" i="2" s="1"/>
  <c r="I32" i="2"/>
  <c r="J32" i="2" s="1"/>
  <c r="G39" i="2"/>
  <c r="H39" i="2" s="1"/>
  <c r="I40" i="2"/>
  <c r="J40" i="2" s="1"/>
  <c r="I35" i="2"/>
  <c r="J35" i="2" s="1"/>
  <c r="G49" i="2"/>
  <c r="H49" i="2" s="1"/>
  <c r="G46" i="2"/>
  <c r="H46" i="2" s="1"/>
  <c r="I27" i="2"/>
  <c r="J27" i="2" s="1"/>
  <c r="I38" i="2"/>
  <c r="J38" i="2" s="1"/>
  <c r="I18" i="2"/>
  <c r="J18" i="2" s="1"/>
  <c r="I11" i="2"/>
  <c r="J11" i="2" s="1"/>
  <c r="I17" i="2"/>
  <c r="J17" i="2" s="1"/>
  <c r="I30" i="2"/>
  <c r="J30" i="2" s="1"/>
  <c r="I33" i="2"/>
  <c r="J33" i="2" s="1"/>
  <c r="I53" i="2"/>
  <c r="J53" i="2" s="1"/>
  <c r="I21" i="2"/>
  <c r="J21" i="2" s="1"/>
  <c r="I51" i="2"/>
  <c r="J51" i="2" s="1"/>
  <c r="G54" i="2"/>
  <c r="H54" i="2" s="1"/>
  <c r="I19" i="2"/>
  <c r="J19" i="2" s="1"/>
  <c r="G22" i="2"/>
  <c r="H22" i="2" s="1"/>
  <c r="I28" i="2"/>
  <c r="J28" i="2" s="1"/>
  <c r="I31" i="2"/>
  <c r="J31" i="2" s="1"/>
  <c r="I43" i="2"/>
  <c r="J43" i="2" s="1"/>
  <c r="I6" i="2"/>
  <c r="J6" i="2" s="1"/>
  <c r="I8" i="2"/>
  <c r="J8" i="2" s="1"/>
  <c r="G14" i="2"/>
  <c r="H14" i="2" s="1"/>
  <c r="G17" i="2"/>
  <c r="H17" i="2" s="1"/>
  <c r="I52" i="2"/>
  <c r="J52" i="2" s="1"/>
  <c r="I48" i="2"/>
  <c r="J48" i="2" s="1"/>
  <c r="I16" i="2"/>
  <c r="J16" i="2" s="1"/>
  <c r="I9" i="2"/>
  <c r="J9" i="2" s="1"/>
  <c r="I12" i="2"/>
  <c r="J12" i="2" s="1"/>
  <c r="G41" i="2"/>
  <c r="H41" i="2" s="1"/>
  <c r="I47" i="2"/>
  <c r="J47" i="2" s="1"/>
  <c r="I5" i="2"/>
  <c r="J5" i="2" s="1"/>
  <c r="G9" i="2"/>
  <c r="H9" i="2" s="1"/>
  <c r="I15" i="2"/>
  <c r="J15" i="2" s="1"/>
  <c r="I36" i="2"/>
  <c r="J36" i="2" s="1"/>
  <c r="I29" i="1"/>
  <c r="J29" i="1" s="1"/>
  <c r="I17" i="1"/>
  <c r="J17" i="1" s="1"/>
  <c r="I21" i="1"/>
  <c r="J21" i="1" s="1"/>
  <c r="I25" i="1"/>
  <c r="J25" i="1" s="1"/>
  <c r="I46" i="1"/>
  <c r="J46" i="1" s="1"/>
  <c r="I50" i="1"/>
  <c r="J50" i="1" s="1"/>
  <c r="I54" i="1"/>
  <c r="J54" i="1" s="1"/>
  <c r="I52" i="1"/>
  <c r="J52" i="1" s="1"/>
  <c r="I9" i="1"/>
  <c r="J9" i="1" s="1"/>
  <c r="I13" i="1"/>
  <c r="J13" i="1" s="1"/>
  <c r="I15" i="1"/>
  <c r="J15" i="1" s="1"/>
  <c r="I55" i="1"/>
  <c r="J55" i="1" s="1"/>
  <c r="I33" i="1"/>
  <c r="J33" i="1" s="1"/>
  <c r="I37" i="1"/>
  <c r="J37" i="1" s="1"/>
  <c r="I45" i="1"/>
  <c r="J45" i="1" s="1"/>
  <c r="I4" i="1"/>
  <c r="J4" i="1" s="1"/>
  <c r="I19" i="1"/>
  <c r="J19" i="1" s="1"/>
  <c r="I43" i="1"/>
  <c r="J43" i="1" s="1"/>
  <c r="G46" i="1"/>
  <c r="H46" i="1" s="1"/>
  <c r="I61" i="1"/>
  <c r="J61" i="1" s="1"/>
  <c r="I23" i="1"/>
  <c r="J23" i="1" s="1"/>
  <c r="I49" i="1"/>
  <c r="J49" i="1" s="1"/>
  <c r="I53" i="1"/>
  <c r="J53" i="1" s="1"/>
  <c r="I59" i="1"/>
  <c r="J59" i="1" s="1"/>
  <c r="G50" i="1"/>
  <c r="H50" i="1" s="1"/>
  <c r="I14" i="1"/>
  <c r="J14" i="1" s="1"/>
  <c r="I38" i="1"/>
  <c r="J38" i="1" s="1"/>
  <c r="G45" i="1"/>
  <c r="H45" i="1" s="1"/>
  <c r="I56" i="1"/>
  <c r="J56" i="1" s="1"/>
  <c r="I27" i="1"/>
  <c r="J27" i="1" s="1"/>
  <c r="I7" i="1"/>
  <c r="J7" i="1" s="1"/>
  <c r="G25" i="1"/>
  <c r="H25" i="1" s="1"/>
  <c r="I35" i="1"/>
  <c r="J35" i="1" s="1"/>
  <c r="I51" i="1"/>
  <c r="J51" i="1" s="1"/>
  <c r="G51" i="1"/>
  <c r="H51" i="1" s="1"/>
  <c r="I34" i="1"/>
  <c r="J34" i="1" s="1"/>
  <c r="I31" i="1"/>
  <c r="J31" i="1" s="1"/>
  <c r="I11" i="1"/>
  <c r="J11" i="1" s="1"/>
  <c r="I18" i="1"/>
  <c r="J18" i="1" s="1"/>
  <c r="I22" i="1"/>
  <c r="J22" i="1" s="1"/>
  <c r="I39" i="1"/>
  <c r="J39" i="1" s="1"/>
  <c r="D4" i="1"/>
  <c r="G17" i="1"/>
  <c r="H17" i="1" s="1"/>
  <c r="I30" i="1"/>
  <c r="J30" i="1" s="1"/>
  <c r="G23" i="2"/>
  <c r="H23" i="2" s="1"/>
  <c r="G13" i="1"/>
  <c r="H13" i="1" s="1"/>
  <c r="I58" i="1"/>
  <c r="J58" i="1" s="1"/>
  <c r="I36" i="1"/>
  <c r="J36" i="1" s="1"/>
  <c r="G36" i="1"/>
  <c r="H36" i="1" s="1"/>
  <c r="G7" i="2"/>
  <c r="H7" i="2" s="1"/>
  <c r="I7" i="2"/>
  <c r="J7" i="2" s="1"/>
  <c r="I32" i="1"/>
  <c r="J32" i="1" s="1"/>
  <c r="G32" i="1"/>
  <c r="H32" i="1" s="1"/>
  <c r="G10" i="2"/>
  <c r="H10" i="2" s="1"/>
  <c r="G29" i="2"/>
  <c r="H29" i="2" s="1"/>
  <c r="I22" i="4"/>
  <c r="J22" i="4" s="1"/>
  <c r="G22" i="4"/>
  <c r="H22" i="4" s="1"/>
  <c r="I42" i="4"/>
  <c r="J42" i="4" s="1"/>
  <c r="G42" i="4"/>
  <c r="H42" i="4" s="1"/>
  <c r="I14" i="4"/>
  <c r="J14" i="4" s="1"/>
  <c r="G14" i="4"/>
  <c r="H14" i="4" s="1"/>
  <c r="I36" i="4"/>
  <c r="J36" i="4" s="1"/>
  <c r="G36" i="4"/>
  <c r="H36" i="4" s="1"/>
  <c r="G31" i="2"/>
  <c r="H31" i="2" s="1"/>
  <c r="G42" i="2"/>
  <c r="H42" i="2" s="1"/>
  <c r="I34" i="4"/>
  <c r="J34" i="4" s="1"/>
  <c r="G34" i="4"/>
  <c r="H34" i="4" s="1"/>
  <c r="I28" i="1"/>
  <c r="J28" i="1" s="1"/>
  <c r="G28" i="1"/>
  <c r="H28" i="1" s="1"/>
  <c r="G37" i="1"/>
  <c r="H37" i="1" s="1"/>
  <c r="G21" i="2"/>
  <c r="H21" i="2" s="1"/>
  <c r="I24" i="1"/>
  <c r="J24" i="1" s="1"/>
  <c r="G24" i="1"/>
  <c r="H24" i="1" s="1"/>
  <c r="G33" i="1"/>
  <c r="H33" i="1" s="1"/>
  <c r="I34" i="2"/>
  <c r="J34" i="2" s="1"/>
  <c r="G6" i="4"/>
  <c r="H6" i="4" s="1"/>
  <c r="I6" i="4"/>
  <c r="J6" i="4" s="1"/>
  <c r="I12" i="1"/>
  <c r="J12" i="1" s="1"/>
  <c r="G12" i="1"/>
  <c r="H12" i="1" s="1"/>
  <c r="G21" i="1"/>
  <c r="H21" i="1" s="1"/>
  <c r="I6" i="1"/>
  <c r="J6" i="1" s="1"/>
  <c r="I26" i="1"/>
  <c r="J26" i="1" s="1"/>
  <c r="G9" i="1"/>
  <c r="H9" i="1" s="1"/>
  <c r="I44" i="1"/>
  <c r="J44" i="1" s="1"/>
  <c r="G44" i="1"/>
  <c r="H44" i="1" s="1"/>
  <c r="I48" i="1"/>
  <c r="J48" i="1" s="1"/>
  <c r="I13" i="2"/>
  <c r="J13" i="2" s="1"/>
  <c r="G26" i="2"/>
  <c r="H26" i="2" s="1"/>
  <c r="I45" i="2"/>
  <c r="J45" i="2" s="1"/>
  <c r="I12" i="4"/>
  <c r="J12" i="4" s="1"/>
  <c r="G12" i="4"/>
  <c r="H12" i="4" s="1"/>
  <c r="I8" i="1"/>
  <c r="J8" i="1" s="1"/>
  <c r="G8" i="1"/>
  <c r="H8" i="1" s="1"/>
  <c r="I41" i="1"/>
  <c r="J41" i="1" s="1"/>
  <c r="H3" i="2"/>
  <c r="J3" i="2"/>
  <c r="G53" i="2"/>
  <c r="H53" i="2" s="1"/>
  <c r="I26" i="4"/>
  <c r="J26" i="4" s="1"/>
  <c r="G26" i="4"/>
  <c r="H26" i="4" s="1"/>
  <c r="I10" i="1"/>
  <c r="J10" i="1" s="1"/>
  <c r="E3" i="1"/>
  <c r="E4" i="1" s="1"/>
  <c r="I20" i="1"/>
  <c r="J20" i="1" s="1"/>
  <c r="G20" i="1"/>
  <c r="H20" i="1" s="1"/>
  <c r="G5" i="1"/>
  <c r="H5" i="1" s="1"/>
  <c r="I5" i="1"/>
  <c r="J5" i="1" s="1"/>
  <c r="I40" i="1"/>
  <c r="J40" i="1" s="1"/>
  <c r="G40" i="1"/>
  <c r="H40" i="1" s="1"/>
  <c r="I42" i="1"/>
  <c r="J42" i="1" s="1"/>
  <c r="I24" i="4"/>
  <c r="J24" i="4" s="1"/>
  <c r="G24" i="4"/>
  <c r="H24" i="4" s="1"/>
  <c r="G54" i="1"/>
  <c r="H54" i="1" s="1"/>
  <c r="I16" i="1"/>
  <c r="J16" i="1" s="1"/>
  <c r="G16" i="1"/>
  <c r="H16" i="1" s="1"/>
  <c r="I57" i="1"/>
  <c r="J57" i="1" s="1"/>
  <c r="G57" i="1"/>
  <c r="H57" i="1" s="1"/>
  <c r="I37" i="2"/>
  <c r="J37" i="2" s="1"/>
  <c r="I32" i="4"/>
  <c r="J32" i="4" s="1"/>
  <c r="G32" i="4"/>
  <c r="H32" i="4" s="1"/>
  <c r="I16" i="4"/>
  <c r="J16" i="4" s="1"/>
  <c r="G16" i="4"/>
  <c r="H16" i="4" s="1"/>
  <c r="I30" i="4"/>
  <c r="J30" i="4" s="1"/>
  <c r="G30" i="4"/>
  <c r="H30" i="4" s="1"/>
  <c r="I40" i="4"/>
  <c r="J40" i="4" s="1"/>
  <c r="G40" i="4"/>
  <c r="H40" i="4" s="1"/>
  <c r="G47" i="1"/>
  <c r="H47" i="1" s="1"/>
  <c r="I10" i="4"/>
  <c r="J10" i="4" s="1"/>
  <c r="G10" i="4"/>
  <c r="H10" i="4" s="1"/>
  <c r="I20" i="4"/>
  <c r="J20" i="4" s="1"/>
  <c r="G20" i="4"/>
  <c r="H20" i="4" s="1"/>
  <c r="I60" i="1"/>
  <c r="J60" i="1" s="1"/>
  <c r="I38" i="4"/>
  <c r="J38" i="4" s="1"/>
  <c r="G38" i="4"/>
  <c r="H38" i="4" s="1"/>
  <c r="I4" i="2"/>
  <c r="J4" i="2" s="1"/>
  <c r="E3" i="4"/>
  <c r="G5" i="4"/>
  <c r="H5" i="4" s="1"/>
  <c r="I18" i="4"/>
  <c r="J18" i="4" s="1"/>
  <c r="G18" i="4"/>
  <c r="H18" i="4" s="1"/>
  <c r="I28" i="4"/>
  <c r="J28" i="4" s="1"/>
  <c r="G28" i="4"/>
  <c r="H28" i="4" s="1"/>
  <c r="I8" i="4"/>
  <c r="J8" i="4" s="1"/>
  <c r="G8" i="4"/>
  <c r="H8" i="4" s="1"/>
  <c r="H3" i="4"/>
  <c r="G41" i="4"/>
  <c r="H41" i="4" s="1"/>
  <c r="G44" i="4"/>
  <c r="H44" i="4" s="1"/>
  <c r="E45" i="4" l="1"/>
  <c r="E4" i="4"/>
  <c r="E5" i="4" s="1"/>
  <c r="E6" i="4" s="1"/>
  <c r="E7" i="4" s="1"/>
  <c r="K62" i="1"/>
  <c r="D62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62" i="1"/>
  <c r="L45" i="4"/>
  <c r="K45" i="4"/>
  <c r="E56" i="2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L62" i="1"/>
  <c r="D56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K56" i="2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L56" i="2"/>
  <c r="D45" i="4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E32" i="1" l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D30" i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</calcChain>
</file>

<file path=xl/sharedStrings.xml><?xml version="1.0" encoding="utf-8"?>
<sst xmlns="http://schemas.openxmlformats.org/spreadsheetml/2006/main" count="181" uniqueCount="73">
  <si>
    <t>průměrná rychlost čelo</t>
  </si>
  <si>
    <t>průměrná rychlost sb. vůz</t>
  </si>
  <si>
    <t>km do cíle</t>
  </si>
  <si>
    <t>km od startu</t>
  </si>
  <si>
    <t>popis místa</t>
  </si>
  <si>
    <t>čelo závodu</t>
  </si>
  <si>
    <t>sběrný vůz</t>
  </si>
  <si>
    <t>START - ulice Vaníčkova</t>
  </si>
  <si>
    <t>Atletická --&gt; Skokanská</t>
  </si>
  <si>
    <t>Tomanova --&gt; Bělohorská</t>
  </si>
  <si>
    <t>Bělohorská/Ankarská (křižovatka Vypich)</t>
  </si>
  <si>
    <t>Bělohorská/Karlovarská</t>
  </si>
  <si>
    <t>Karlovarská/Slánská</t>
  </si>
  <si>
    <t>Karlovarská/Drnovská</t>
  </si>
  <si>
    <t>Karlovarská --&gt; Na Hůrce</t>
  </si>
  <si>
    <t>OSTRÝ START</t>
  </si>
  <si>
    <t>Hostivice, Čsl. armády/Komenského</t>
  </si>
  <si>
    <t>Železniční přejezd 6J-004</t>
  </si>
  <si>
    <t>Jeneč, Karlovarská/Úhonická</t>
  </si>
  <si>
    <t>Kruhový objezd Jeneč, Průmyslová</t>
  </si>
  <si>
    <t>Křižovatka II/201 --&gt; III/10134</t>
  </si>
  <si>
    <t>Červený Újezd, křižovatka Hájecká/Unhošťská</t>
  </si>
  <si>
    <t>Svárov, křižovatka Hlavní --&gt; K Podkozí</t>
  </si>
  <si>
    <t>Křižovatka K Podkozí/K Průhonu</t>
  </si>
  <si>
    <t>Dolní Podkozí, most přes Loděnici</t>
  </si>
  <si>
    <t>Podkozí, točna autobusu</t>
  </si>
  <si>
    <t>Chyňava, most pod II/118</t>
  </si>
  <si>
    <t>Hýskov, železniční přejezd P2319</t>
  </si>
  <si>
    <t>Nižbor, most přes Berounku</t>
  </si>
  <si>
    <t>Úpatí kopce Zdejcina, ul. Stradonická</t>
  </si>
  <si>
    <t>Křižovatka ulic Stradonická --&gt; Hudlická</t>
  </si>
  <si>
    <t>Napojení na III/2366 (ROZDĚLENÍ STŘEDNÍ/DLOUHÁ)</t>
  </si>
  <si>
    <t>Hudlice, Křižovatka Jáchymovská --&gt; Jungmannova</t>
  </si>
  <si>
    <t>Napojení na II/236</t>
  </si>
  <si>
    <t>Křižovatka III/2352 --&gt; III/23614</t>
  </si>
  <si>
    <t>Odbočení z III/23614 --&gt; III/23615</t>
  </si>
  <si>
    <t>Broumy, křižovatka Průběžná/Skryjská</t>
  </si>
  <si>
    <t>Křižovatka III/23314 --&gt; III/23621</t>
  </si>
  <si>
    <t>Křižovatka III/23621 a III/23622</t>
  </si>
  <si>
    <t>Roztoky, napojení na II/236</t>
  </si>
  <si>
    <t>Křižovatka III/23617 a III/23611 (SPOJENÍ DLOUHÁ A STŘEDNÍ)</t>
  </si>
  <si>
    <t>Křižovatka III/2011 --&gt; III/20110</t>
  </si>
  <si>
    <t>Chyňava, křižovatka Velká Strana/Na Vápenici</t>
  </si>
  <si>
    <t>Napojení na II/118</t>
  </si>
  <si>
    <t>Železná, Křižovatka II/118 --&gt; III/10131</t>
  </si>
  <si>
    <t>Malé Přílepy, křižovatka Hlavní/ U Kapličky</t>
  </si>
  <si>
    <t>Křižovatka III/10131 --&gt; III/10129</t>
  </si>
  <si>
    <t>Úhonice, křižovatka Nenačovská/Kateřinská/Jenečská</t>
  </si>
  <si>
    <t>Hájek, křižovatka III/00521 --&gt; III/0056</t>
  </si>
  <si>
    <t>Železniční přejezd 0056-2</t>
  </si>
  <si>
    <t>Křižovatka 0056/00518</t>
  </si>
  <si>
    <t>Křižovatka 0056/00513</t>
  </si>
  <si>
    <t>Břve, Hájecká/točna</t>
  </si>
  <si>
    <t>Sobín, Hostivická --&gt; Ke Břvům</t>
  </si>
  <si>
    <t>Sobín/Sobínka</t>
  </si>
  <si>
    <t>Zličín, Křižovatka Hrozenkovská --&gt; Strojírenská</t>
  </si>
  <si>
    <t>Zličín, Strojírenská, železniční přejezd</t>
  </si>
  <si>
    <t>Zličín, Křižovatka Strojírenská --&gt; Engelmullerova</t>
  </si>
  <si>
    <t>Křižovatka Makovského --&gt; Plzeňská</t>
  </si>
  <si>
    <t>křižovatka Plzeňská --&gt; nájezd Kukulova</t>
  </si>
  <si>
    <t>křižovatka Kukulova/Roentgenova</t>
  </si>
  <si>
    <t>křižovatka Kukulova --&gt; Podbělohorská</t>
  </si>
  <si>
    <t>křižovatka Podbělohorská/Spiritka</t>
  </si>
  <si>
    <t>křižovatka Spiritka --&gt; Atletická</t>
  </si>
  <si>
    <t>křižovatka Atletická --&gt; Běžecká</t>
  </si>
  <si>
    <t>Cíl - ulice Vaníčkova</t>
  </si>
  <si>
    <t>CELKOVÝ ČAS A PRŮMĚRNÁ RYCHLOST</t>
  </si>
  <si>
    <t>Nový Jáchymov, křižovatka Kunova/Boháčkova</t>
  </si>
  <si>
    <t>Křižovatka III/2367 --&gt; II/23611</t>
  </si>
  <si>
    <t>Chyňava, odbočení z III/10134 na nájezd na II/118</t>
  </si>
  <si>
    <t>průměrná  rychlost čelo</t>
  </si>
  <si>
    <t>km             do cíle</t>
  </si>
  <si>
    <t>km                      od startu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</si>
</sst>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color rgb="FF000000"/>
      <name val="Arial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Galibier Etroit Regular"/>
      <charset val="238"/>
    </font>
    <font>
      <sz val="10"/>
      <color rgb="FF000000"/>
      <name val="Galibier Etroit Regular"/>
      <charset val="238"/>
    </font>
    <font>
      <sz val="10"/>
      <color theme="1"/>
      <name val="Galibier Etroit Regular"/>
      <charset val="238"/>
    </font>
    <font>
      <b/>
      <sz val="11"/>
      <color theme="0"/>
      <name val="Galibier Etroit Regular"/>
      <charset val="238"/>
    </font>
    <font>
      <sz val="11"/>
      <color theme="0"/>
      <name val="Galibier Etroit Regular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20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/>
    <xf numFmtId="20" fontId="7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0" fontId="7" fillId="0" borderId="1" xfId="0" applyNumberFormat="1" applyFont="1" applyBorder="1" applyAlignment="1">
      <alignment horizontal="right"/>
    </xf>
    <xf numFmtId="20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6" fontId="7" fillId="0" borderId="1" xfId="0" applyNumberFormat="1" applyFont="1" applyBorder="1"/>
    <xf numFmtId="46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46" fontId="5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46" fontId="5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9" fillId="2" borderId="1" xfId="0" applyFont="1" applyFill="1" applyBorder="1"/>
    <xf numFmtId="0" fontId="8" fillId="2" borderId="1" xfId="0" applyFont="1" applyFill="1" applyBorder="1"/>
    <xf numFmtId="46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/>
    <xf numFmtId="3" fontId="9" fillId="2" borderId="1" xfId="0" applyNumberFormat="1" applyFont="1" applyFill="1" applyBorder="1"/>
    <xf numFmtId="46" fontId="9" fillId="2" borderId="1" xfId="0" applyNumberFormat="1" applyFont="1" applyFill="1" applyBorder="1"/>
    <xf numFmtId="1" fontId="9" fillId="2" borderId="1" xfId="0" applyNumberFormat="1" applyFont="1" applyFill="1" applyBorder="1"/>
    <xf numFmtId="2" fontId="8" fillId="2" borderId="1" xfId="0" applyNumberFormat="1" applyFont="1" applyFill="1" applyBorder="1"/>
    <xf numFmtId="0" fontId="1" fillId="0" borderId="0" xfId="0" applyFont="1" applyAlignment="1">
      <alignment wrapText="1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20" fontId="9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46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962"/>
  <sheetViews>
    <sheetView zoomScale="150" zoomScaleNormal="150"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O12" sqref="O12"/>
    </sheetView>
  </sheetViews>
  <sheetFormatPr baseColWidth="10" defaultColWidth="12.6640625" defaultRowHeight="15.75" customHeight="1"/>
  <cols>
    <col min="1" max="1" width="5.6640625" customWidth="1"/>
    <col min="2" max="2" width="7.1640625" customWidth="1"/>
    <col min="3" max="3" width="50.1640625" customWidth="1"/>
    <col min="4" max="4" width="7.6640625" customWidth="1"/>
    <col min="5" max="5" width="6.1640625" customWidth="1"/>
    <col min="6" max="6" width="12.6640625" hidden="1"/>
    <col min="7" max="7" width="10.6640625" hidden="1" customWidth="1"/>
    <col min="8" max="8" width="7.6640625" hidden="1" customWidth="1"/>
    <col min="9" max="9" width="7.33203125" hidden="1" customWidth="1"/>
    <col min="10" max="10" width="10.6640625" hidden="1" customWidth="1"/>
    <col min="11" max="11" width="8.6640625" customWidth="1"/>
    <col min="12" max="12" width="9.1640625" customWidth="1"/>
    <col min="13" max="13" width="12.6640625" hidden="1"/>
  </cols>
  <sheetData>
    <row r="1" spans="1:13" ht="44" customHeight="1">
      <c r="A1" s="10" t="s">
        <v>71</v>
      </c>
      <c r="B1" s="10" t="s">
        <v>72</v>
      </c>
      <c r="C1" s="11" t="s">
        <v>4</v>
      </c>
      <c r="D1" s="10" t="s">
        <v>5</v>
      </c>
      <c r="E1" s="10" t="s">
        <v>6</v>
      </c>
      <c r="F1" s="12"/>
      <c r="G1" s="12"/>
      <c r="H1" s="12"/>
      <c r="I1" s="12"/>
      <c r="J1" s="12"/>
      <c r="K1" s="10" t="s">
        <v>70</v>
      </c>
      <c r="L1" s="10" t="s">
        <v>1</v>
      </c>
      <c r="M1" s="8"/>
    </row>
    <row r="2" spans="1:13" ht="13">
      <c r="A2" s="13">
        <v>130.69999999999999</v>
      </c>
      <c r="B2" s="13">
        <v>0</v>
      </c>
      <c r="C2" s="14" t="s">
        <v>7</v>
      </c>
      <c r="D2" s="15">
        <v>0.39583333333333331</v>
      </c>
      <c r="E2" s="15">
        <v>0.39861111111111114</v>
      </c>
      <c r="F2" s="16"/>
      <c r="G2" s="16"/>
      <c r="H2" s="16"/>
      <c r="I2" s="16"/>
      <c r="J2" s="16"/>
      <c r="K2" s="17"/>
      <c r="L2" s="17"/>
      <c r="M2" s="5"/>
    </row>
    <row r="3" spans="1:13" ht="13">
      <c r="A3" s="13">
        <f>A2-B3</f>
        <v>129.79999999999998</v>
      </c>
      <c r="B3" s="13">
        <v>0.9</v>
      </c>
      <c r="C3" s="18" t="s">
        <v>8</v>
      </c>
      <c r="D3" s="15">
        <f t="shared" ref="D3:D30" si="0">D2+H3</f>
        <v>0.39770833333333333</v>
      </c>
      <c r="E3" s="15">
        <f t="shared" ref="E3:E30" si="1">E2+J3</f>
        <v>0.40011111111111114</v>
      </c>
      <c r="F3" s="13">
        <v>0.9</v>
      </c>
      <c r="G3" s="13">
        <f t="shared" ref="G3:G61" si="2">(F3/K3)*60*60</f>
        <v>161.99999999999997</v>
      </c>
      <c r="H3" s="19">
        <f t="shared" ref="H3:H61" si="3">G3/60/60/24</f>
        <v>1.8749999999999999E-3</v>
      </c>
      <c r="I3" s="13">
        <f t="shared" ref="I3:I61" si="4">(F3/L3)*60*60</f>
        <v>129.60000000000002</v>
      </c>
      <c r="J3" s="20">
        <f t="shared" ref="J3:J61" si="5">I3/60/60/24</f>
        <v>1.5000000000000005E-3</v>
      </c>
      <c r="K3" s="13">
        <v>20</v>
      </c>
      <c r="L3" s="21">
        <v>25</v>
      </c>
      <c r="M3" s="5"/>
    </row>
    <row r="4" spans="1:13" ht="13">
      <c r="A4" s="13">
        <f>A2-B4</f>
        <v>127.79999999999998</v>
      </c>
      <c r="B4" s="13">
        <v>2.9</v>
      </c>
      <c r="C4" s="18" t="s">
        <v>9</v>
      </c>
      <c r="D4" s="15">
        <f t="shared" si="0"/>
        <v>0.40104166666666669</v>
      </c>
      <c r="E4" s="15">
        <f t="shared" si="1"/>
        <v>0.40344444444444449</v>
      </c>
      <c r="F4" s="22">
        <f t="shared" ref="F4:F30" si="6">B4-B3</f>
        <v>2</v>
      </c>
      <c r="G4" s="23">
        <f t="shared" si="2"/>
        <v>288</v>
      </c>
      <c r="H4" s="19">
        <f t="shared" si="3"/>
        <v>3.3333333333333335E-3</v>
      </c>
      <c r="I4" s="13">
        <f t="shared" si="4"/>
        <v>288</v>
      </c>
      <c r="J4" s="20">
        <f t="shared" si="5"/>
        <v>3.3333333333333335E-3</v>
      </c>
      <c r="K4" s="13">
        <v>25</v>
      </c>
      <c r="L4" s="21">
        <v>25</v>
      </c>
      <c r="M4" s="5"/>
    </row>
    <row r="5" spans="1:13" ht="13">
      <c r="A5" s="13">
        <f>A2-B5</f>
        <v>127.39999999999999</v>
      </c>
      <c r="B5" s="13">
        <v>3.3</v>
      </c>
      <c r="C5" s="18" t="s">
        <v>10</v>
      </c>
      <c r="D5" s="15">
        <f t="shared" si="0"/>
        <v>0.40170833333333333</v>
      </c>
      <c r="E5" s="15">
        <f t="shared" si="1"/>
        <v>0.40411111111111114</v>
      </c>
      <c r="F5" s="22">
        <f t="shared" si="6"/>
        <v>0.39999999999999991</v>
      </c>
      <c r="G5" s="23">
        <f t="shared" si="2"/>
        <v>57.599999999999994</v>
      </c>
      <c r="H5" s="19">
        <f t="shared" si="3"/>
        <v>6.6666666666666654E-4</v>
      </c>
      <c r="I5" s="13">
        <f t="shared" si="4"/>
        <v>57.599999999999994</v>
      </c>
      <c r="J5" s="20">
        <f t="shared" si="5"/>
        <v>6.6666666666666654E-4</v>
      </c>
      <c r="K5" s="13">
        <v>25</v>
      </c>
      <c r="L5" s="21">
        <v>25</v>
      </c>
      <c r="M5" s="5"/>
    </row>
    <row r="6" spans="1:13" ht="13">
      <c r="A6" s="13">
        <f>A2-B6</f>
        <v>125.99999999999999</v>
      </c>
      <c r="B6" s="13">
        <v>4.7</v>
      </c>
      <c r="C6" s="18" t="s">
        <v>11</v>
      </c>
      <c r="D6" s="15">
        <f t="shared" si="0"/>
        <v>0.40404166666666669</v>
      </c>
      <c r="E6" s="15">
        <f t="shared" si="1"/>
        <v>0.4064444444444445</v>
      </c>
      <c r="F6" s="22">
        <f t="shared" si="6"/>
        <v>1.4000000000000004</v>
      </c>
      <c r="G6" s="23">
        <f t="shared" si="2"/>
        <v>201.60000000000005</v>
      </c>
      <c r="H6" s="19">
        <f t="shared" si="3"/>
        <v>2.333333333333334E-3</v>
      </c>
      <c r="I6" s="21">
        <f t="shared" si="4"/>
        <v>201.60000000000005</v>
      </c>
      <c r="J6" s="20">
        <f t="shared" si="5"/>
        <v>2.333333333333334E-3</v>
      </c>
      <c r="K6" s="13">
        <v>25</v>
      </c>
      <c r="L6" s="21">
        <v>25</v>
      </c>
      <c r="M6" s="5"/>
    </row>
    <row r="7" spans="1:13" ht="13">
      <c r="A7" s="13">
        <f>A2-B7</f>
        <v>124.89999999999999</v>
      </c>
      <c r="B7" s="13">
        <v>5.8</v>
      </c>
      <c r="C7" s="18" t="s">
        <v>12</v>
      </c>
      <c r="D7" s="15">
        <f t="shared" si="0"/>
        <v>0.40587500000000004</v>
      </c>
      <c r="E7" s="15">
        <f t="shared" si="1"/>
        <v>0.40827777777777785</v>
      </c>
      <c r="F7" s="22">
        <f t="shared" si="6"/>
        <v>1.0999999999999996</v>
      </c>
      <c r="G7" s="23">
        <f t="shared" si="2"/>
        <v>158.39999999999992</v>
      </c>
      <c r="H7" s="19">
        <f t="shared" si="3"/>
        <v>1.8333333333333324E-3</v>
      </c>
      <c r="I7" s="21">
        <f t="shared" si="4"/>
        <v>158.39999999999992</v>
      </c>
      <c r="J7" s="20">
        <f t="shared" si="5"/>
        <v>1.8333333333333324E-3</v>
      </c>
      <c r="K7" s="13">
        <v>25</v>
      </c>
      <c r="L7" s="21">
        <v>25</v>
      </c>
      <c r="M7" s="5"/>
    </row>
    <row r="8" spans="1:13" ht="13">
      <c r="A8" s="13">
        <f>A2-B8</f>
        <v>124.39999999999999</v>
      </c>
      <c r="B8" s="13">
        <v>6.3</v>
      </c>
      <c r="C8" s="18" t="s">
        <v>13</v>
      </c>
      <c r="D8" s="15">
        <f t="shared" si="0"/>
        <v>0.40637103174603179</v>
      </c>
      <c r="E8" s="15">
        <f t="shared" si="1"/>
        <v>0.40914583333333343</v>
      </c>
      <c r="F8" s="22">
        <f t="shared" si="6"/>
        <v>0.5</v>
      </c>
      <c r="G8" s="23">
        <f t="shared" si="2"/>
        <v>42.857142857142854</v>
      </c>
      <c r="H8" s="19">
        <f t="shared" si="3"/>
        <v>4.960317460317459E-4</v>
      </c>
      <c r="I8" s="21">
        <f t="shared" si="4"/>
        <v>75</v>
      </c>
      <c r="J8" s="20">
        <f t="shared" si="5"/>
        <v>8.6805555555555551E-4</v>
      </c>
      <c r="K8" s="13">
        <v>42</v>
      </c>
      <c r="L8" s="21">
        <v>24</v>
      </c>
      <c r="M8" s="5"/>
    </row>
    <row r="9" spans="1:13" ht="13">
      <c r="A9" s="13">
        <f>A2-B9</f>
        <v>123.89999999999999</v>
      </c>
      <c r="B9" s="13">
        <v>6.8</v>
      </c>
      <c r="C9" s="18" t="s">
        <v>14</v>
      </c>
      <c r="D9" s="15">
        <f t="shared" si="0"/>
        <v>0.40686706349206353</v>
      </c>
      <c r="E9" s="15">
        <f t="shared" si="1"/>
        <v>0.41001388888888901</v>
      </c>
      <c r="F9" s="22">
        <f t="shared" si="6"/>
        <v>0.5</v>
      </c>
      <c r="G9" s="23">
        <f t="shared" si="2"/>
        <v>42.857142857142854</v>
      </c>
      <c r="H9" s="19">
        <f t="shared" si="3"/>
        <v>4.960317460317459E-4</v>
      </c>
      <c r="I9" s="21">
        <f t="shared" si="4"/>
        <v>75</v>
      </c>
      <c r="J9" s="20">
        <f t="shared" si="5"/>
        <v>8.6805555555555551E-4</v>
      </c>
      <c r="K9" s="13">
        <v>42</v>
      </c>
      <c r="L9" s="21">
        <v>24</v>
      </c>
      <c r="M9" s="5"/>
    </row>
    <row r="10" spans="1:13" s="9" customFormat="1" ht="13">
      <c r="A10" s="24">
        <f>A2-B10</f>
        <v>122.79999999999998</v>
      </c>
      <c r="B10" s="24">
        <v>7.9</v>
      </c>
      <c r="C10" s="14" t="s">
        <v>15</v>
      </c>
      <c r="D10" s="25">
        <f t="shared" si="0"/>
        <v>0.40788558201058206</v>
      </c>
      <c r="E10" s="25">
        <f t="shared" si="1"/>
        <v>0.41177670940170952</v>
      </c>
      <c r="F10" s="26">
        <f t="shared" si="6"/>
        <v>1.1000000000000005</v>
      </c>
      <c r="G10" s="27">
        <f t="shared" si="2"/>
        <v>88.000000000000043</v>
      </c>
      <c r="H10" s="28">
        <f t="shared" si="3"/>
        <v>1.0185185185185191E-3</v>
      </c>
      <c r="I10" s="29">
        <f t="shared" si="4"/>
        <v>152.30769230769238</v>
      </c>
      <c r="J10" s="30">
        <f t="shared" si="5"/>
        <v>1.7628205128205137E-3</v>
      </c>
      <c r="K10" s="24">
        <v>45</v>
      </c>
      <c r="L10" s="29">
        <v>26</v>
      </c>
      <c r="M10" s="7"/>
    </row>
    <row r="11" spans="1:13" ht="13">
      <c r="A11" s="13">
        <f>A2-B11</f>
        <v>120.99999999999999</v>
      </c>
      <c r="B11" s="13">
        <v>9.6999999999999993</v>
      </c>
      <c r="C11" s="18" t="s">
        <v>16</v>
      </c>
      <c r="D11" s="15">
        <f t="shared" si="0"/>
        <v>0.40938558201058206</v>
      </c>
      <c r="E11" s="15">
        <f t="shared" si="1"/>
        <v>0.41427670940170952</v>
      </c>
      <c r="F11" s="22">
        <f t="shared" si="6"/>
        <v>1.7999999999999989</v>
      </c>
      <c r="G11" s="23">
        <f t="shared" si="2"/>
        <v>129.59999999999991</v>
      </c>
      <c r="H11" s="19">
        <f t="shared" si="3"/>
        <v>1.4999999999999987E-3</v>
      </c>
      <c r="I11" s="21">
        <f t="shared" si="4"/>
        <v>215.99999999999989</v>
      </c>
      <c r="J11" s="20">
        <f t="shared" si="5"/>
        <v>2.4999999999999988E-3</v>
      </c>
      <c r="K11" s="13">
        <v>50</v>
      </c>
      <c r="L11" s="21">
        <v>30</v>
      </c>
      <c r="M11" s="5"/>
    </row>
    <row r="12" spans="1:13" ht="13">
      <c r="A12" s="13">
        <f>A2-B12</f>
        <v>118.99999999999999</v>
      </c>
      <c r="B12" s="13">
        <v>11.7</v>
      </c>
      <c r="C12" s="18" t="s">
        <v>17</v>
      </c>
      <c r="D12" s="15">
        <f t="shared" si="0"/>
        <v>0.41115863165597211</v>
      </c>
      <c r="E12" s="15">
        <f t="shared" si="1"/>
        <v>0.41715027262010035</v>
      </c>
      <c r="F12" s="22">
        <f t="shared" si="6"/>
        <v>2</v>
      </c>
      <c r="G12" s="23">
        <f t="shared" si="2"/>
        <v>153.19148936170214</v>
      </c>
      <c r="H12" s="19">
        <f t="shared" si="3"/>
        <v>1.7730496453900709E-3</v>
      </c>
      <c r="I12" s="21">
        <f t="shared" si="4"/>
        <v>248.27586206896552</v>
      </c>
      <c r="J12" s="20">
        <f t="shared" si="5"/>
        <v>2.8735632183908046E-3</v>
      </c>
      <c r="K12" s="13">
        <v>47</v>
      </c>
      <c r="L12" s="21">
        <v>29</v>
      </c>
      <c r="M12" s="5"/>
    </row>
    <row r="13" spans="1:13" ht="13">
      <c r="A13" s="13">
        <f>A2-B13</f>
        <v>117.79999999999998</v>
      </c>
      <c r="B13" s="13">
        <v>12.9</v>
      </c>
      <c r="C13" s="18" t="s">
        <v>18</v>
      </c>
      <c r="D13" s="15">
        <f t="shared" si="0"/>
        <v>0.41226974276708322</v>
      </c>
      <c r="E13" s="15">
        <f t="shared" si="1"/>
        <v>0.41893598690581463</v>
      </c>
      <c r="F13" s="22">
        <f t="shared" si="6"/>
        <v>1.2000000000000011</v>
      </c>
      <c r="G13" s="23">
        <f t="shared" si="2"/>
        <v>96.000000000000085</v>
      </c>
      <c r="H13" s="19">
        <f t="shared" si="3"/>
        <v>1.111111111111112E-3</v>
      </c>
      <c r="I13" s="21">
        <f t="shared" si="4"/>
        <v>154.28571428571439</v>
      </c>
      <c r="J13" s="20">
        <f t="shared" si="5"/>
        <v>1.7857142857142872E-3</v>
      </c>
      <c r="K13" s="13">
        <v>45</v>
      </c>
      <c r="L13" s="21">
        <v>28</v>
      </c>
      <c r="M13" s="5"/>
    </row>
    <row r="14" spans="1:13" ht="13">
      <c r="A14" s="13">
        <f>A2-B14</f>
        <v>116.69999999999999</v>
      </c>
      <c r="B14" s="13">
        <v>14</v>
      </c>
      <c r="C14" s="18" t="s">
        <v>19</v>
      </c>
      <c r="D14" s="15">
        <f t="shared" si="0"/>
        <v>0.41324492007204777</v>
      </c>
      <c r="E14" s="15">
        <f t="shared" si="1"/>
        <v>0.42051644667592958</v>
      </c>
      <c r="F14" s="22">
        <f t="shared" si="6"/>
        <v>1.0999999999999996</v>
      </c>
      <c r="G14" s="23">
        <f t="shared" si="2"/>
        <v>84.255319148936138</v>
      </c>
      <c r="H14" s="19">
        <f t="shared" si="3"/>
        <v>9.7517730496453857E-4</v>
      </c>
      <c r="I14" s="21">
        <f t="shared" si="4"/>
        <v>136.55172413793099</v>
      </c>
      <c r="J14" s="20">
        <f t="shared" si="5"/>
        <v>1.5804597701149419E-3</v>
      </c>
      <c r="K14" s="13">
        <v>47</v>
      </c>
      <c r="L14" s="21">
        <v>29</v>
      </c>
      <c r="M14" s="5"/>
    </row>
    <row r="15" spans="1:13" ht="13">
      <c r="A15" s="13">
        <f>A2-B15</f>
        <v>114.6</v>
      </c>
      <c r="B15" s="13">
        <v>16.100000000000001</v>
      </c>
      <c r="C15" s="18" t="s">
        <v>20</v>
      </c>
      <c r="D15" s="15">
        <f t="shared" si="0"/>
        <v>0.41518936451649224</v>
      </c>
      <c r="E15" s="15">
        <f t="shared" si="1"/>
        <v>0.42364144667592957</v>
      </c>
      <c r="F15" s="22">
        <f t="shared" si="6"/>
        <v>2.1000000000000014</v>
      </c>
      <c r="G15" s="23">
        <f t="shared" si="2"/>
        <v>168.00000000000009</v>
      </c>
      <c r="H15" s="19">
        <f t="shared" si="3"/>
        <v>1.9444444444444457E-3</v>
      </c>
      <c r="I15" s="21">
        <f t="shared" si="4"/>
        <v>270.00000000000023</v>
      </c>
      <c r="J15" s="20">
        <f t="shared" si="5"/>
        <v>3.1250000000000023E-3</v>
      </c>
      <c r="K15" s="13">
        <v>45</v>
      </c>
      <c r="L15" s="21">
        <v>28</v>
      </c>
      <c r="M15" s="5"/>
    </row>
    <row r="16" spans="1:13" ht="13">
      <c r="A16" s="13">
        <f>A2-B16</f>
        <v>112.49999999999999</v>
      </c>
      <c r="B16" s="13">
        <v>18.2</v>
      </c>
      <c r="C16" s="18" t="s">
        <v>21</v>
      </c>
      <c r="D16" s="15">
        <f t="shared" si="0"/>
        <v>0.41705106664415181</v>
      </c>
      <c r="E16" s="15">
        <f t="shared" si="1"/>
        <v>0.42665868805523993</v>
      </c>
      <c r="F16" s="22">
        <f t="shared" si="6"/>
        <v>2.0999999999999979</v>
      </c>
      <c r="G16" s="23">
        <f t="shared" si="2"/>
        <v>160.85106382978708</v>
      </c>
      <c r="H16" s="19">
        <f t="shared" si="3"/>
        <v>1.8617021276595728E-3</v>
      </c>
      <c r="I16" s="21">
        <f t="shared" si="4"/>
        <v>260.6896551724135</v>
      </c>
      <c r="J16" s="20">
        <f t="shared" si="5"/>
        <v>3.0172413793103409E-3</v>
      </c>
      <c r="K16" s="13">
        <v>47</v>
      </c>
      <c r="L16" s="21">
        <v>29</v>
      </c>
      <c r="M16" s="5"/>
    </row>
    <row r="17" spans="1:13" ht="13">
      <c r="A17" s="13">
        <f>A2-B17</f>
        <v>111.19999999999999</v>
      </c>
      <c r="B17" s="13">
        <v>19.5</v>
      </c>
      <c r="C17" s="18" t="s">
        <v>22</v>
      </c>
      <c r="D17" s="15">
        <f t="shared" si="0"/>
        <v>0.41813439997748514</v>
      </c>
      <c r="E17" s="15">
        <f t="shared" si="1"/>
        <v>0.42840599988319694</v>
      </c>
      <c r="F17" s="22">
        <f t="shared" si="6"/>
        <v>1.3000000000000007</v>
      </c>
      <c r="G17" s="23">
        <f t="shared" si="2"/>
        <v>93.600000000000037</v>
      </c>
      <c r="H17" s="19">
        <f t="shared" si="3"/>
        <v>1.0833333333333339E-3</v>
      </c>
      <c r="I17" s="21">
        <f t="shared" si="4"/>
        <v>150.96774193548396</v>
      </c>
      <c r="J17" s="20">
        <f t="shared" si="5"/>
        <v>1.7473118279569902E-3</v>
      </c>
      <c r="K17" s="13">
        <v>50</v>
      </c>
      <c r="L17" s="21">
        <v>31</v>
      </c>
      <c r="M17" s="5"/>
    </row>
    <row r="18" spans="1:13" ht="13">
      <c r="A18" s="31">
        <f>A2-B18</f>
        <v>110.39999999999999</v>
      </c>
      <c r="B18" s="31">
        <v>20.3</v>
      </c>
      <c r="C18" s="18" t="s">
        <v>23</v>
      </c>
      <c r="D18" s="15">
        <f t="shared" si="0"/>
        <v>0.4188751407182259</v>
      </c>
      <c r="E18" s="15">
        <f t="shared" si="1"/>
        <v>0.42959647607367313</v>
      </c>
      <c r="F18" s="22">
        <f t="shared" si="6"/>
        <v>0.80000000000000071</v>
      </c>
      <c r="G18" s="23">
        <f t="shared" si="2"/>
        <v>64.000000000000071</v>
      </c>
      <c r="H18" s="19">
        <f t="shared" si="3"/>
        <v>7.4074074074074146E-4</v>
      </c>
      <c r="I18" s="21">
        <f t="shared" si="4"/>
        <v>102.85714285714296</v>
      </c>
      <c r="J18" s="20">
        <f t="shared" si="5"/>
        <v>1.1904761904761917E-3</v>
      </c>
      <c r="K18" s="13">
        <v>45</v>
      </c>
      <c r="L18" s="21">
        <v>28</v>
      </c>
      <c r="M18" s="5"/>
    </row>
    <row r="19" spans="1:13" ht="13">
      <c r="A19" s="13">
        <f>A2-B19</f>
        <v>108.29999999999998</v>
      </c>
      <c r="B19" s="13">
        <v>22.4</v>
      </c>
      <c r="C19" s="18" t="s">
        <v>24</v>
      </c>
      <c r="D19" s="15">
        <f t="shared" si="0"/>
        <v>0.42106264071822591</v>
      </c>
      <c r="E19" s="15">
        <f t="shared" si="1"/>
        <v>0.43309647607367313</v>
      </c>
      <c r="F19" s="22">
        <f t="shared" si="6"/>
        <v>2.0999999999999979</v>
      </c>
      <c r="G19" s="23">
        <f t="shared" si="2"/>
        <v>188.9999999999998</v>
      </c>
      <c r="H19" s="19">
        <f t="shared" si="3"/>
        <v>2.187499999999998E-3</v>
      </c>
      <c r="I19" s="21">
        <f t="shared" si="4"/>
        <v>302.39999999999969</v>
      </c>
      <c r="J19" s="20">
        <f t="shared" si="5"/>
        <v>3.4999999999999962E-3</v>
      </c>
      <c r="K19" s="13">
        <v>40</v>
      </c>
      <c r="L19" s="21">
        <v>25</v>
      </c>
      <c r="M19" s="6"/>
    </row>
    <row r="20" spans="1:13" ht="13">
      <c r="A20" s="13">
        <f>A2-B20</f>
        <v>106.89999999999999</v>
      </c>
      <c r="B20" s="13">
        <v>23.8</v>
      </c>
      <c r="C20" s="18" t="s">
        <v>25</v>
      </c>
      <c r="D20" s="15">
        <f t="shared" si="0"/>
        <v>0.4232231345453864</v>
      </c>
      <c r="E20" s="15">
        <f t="shared" si="1"/>
        <v>0.4363372168144139</v>
      </c>
      <c r="F20" s="22">
        <f t="shared" si="6"/>
        <v>1.4000000000000021</v>
      </c>
      <c r="G20" s="23">
        <f t="shared" si="2"/>
        <v>186.66666666666697</v>
      </c>
      <c r="H20" s="19">
        <f t="shared" si="3"/>
        <v>2.1604938271604971E-3</v>
      </c>
      <c r="I20" s="21">
        <f t="shared" si="4"/>
        <v>280.0000000000004</v>
      </c>
      <c r="J20" s="20">
        <f t="shared" si="5"/>
        <v>3.2407407407407454E-3</v>
      </c>
      <c r="K20" s="13">
        <v>27</v>
      </c>
      <c r="L20" s="21">
        <v>18</v>
      </c>
      <c r="M20" s="5"/>
    </row>
    <row r="21" spans="1:13" ht="13">
      <c r="A21" s="13">
        <f>A2-B21</f>
        <v>104.29999999999998</v>
      </c>
      <c r="B21" s="13">
        <v>26.4</v>
      </c>
      <c r="C21" s="18" t="s">
        <v>26</v>
      </c>
      <c r="D21" s="15">
        <f t="shared" si="0"/>
        <v>0.42538980121205305</v>
      </c>
      <c r="E21" s="15">
        <f t="shared" si="1"/>
        <v>0.43983184047032786</v>
      </c>
      <c r="F21" s="22">
        <f t="shared" si="6"/>
        <v>2.5999999999999979</v>
      </c>
      <c r="G21" s="23">
        <f t="shared" si="2"/>
        <v>187.19999999999985</v>
      </c>
      <c r="H21" s="19">
        <f t="shared" si="3"/>
        <v>2.1666666666666648E-3</v>
      </c>
      <c r="I21" s="21">
        <f t="shared" si="4"/>
        <v>301.93548387096752</v>
      </c>
      <c r="J21" s="20">
        <f t="shared" si="5"/>
        <v>3.494623655913976E-3</v>
      </c>
      <c r="K21" s="13">
        <v>50</v>
      </c>
      <c r="L21" s="21">
        <v>31</v>
      </c>
      <c r="M21" s="5"/>
    </row>
    <row r="22" spans="1:13" ht="13">
      <c r="A22" s="13">
        <f>A2-B22</f>
        <v>97.199999999999989</v>
      </c>
      <c r="B22" s="13">
        <v>33.5</v>
      </c>
      <c r="C22" s="18" t="s">
        <v>27</v>
      </c>
      <c r="D22" s="15">
        <f t="shared" si="0"/>
        <v>0.4303203567676086</v>
      </c>
      <c r="E22" s="15">
        <f t="shared" si="1"/>
        <v>0.44782733596582336</v>
      </c>
      <c r="F22" s="22">
        <f t="shared" si="6"/>
        <v>7.1000000000000014</v>
      </c>
      <c r="G22" s="23">
        <f t="shared" si="2"/>
        <v>426.00000000000011</v>
      </c>
      <c r="H22" s="19">
        <f t="shared" si="3"/>
        <v>4.9305555555555569E-3</v>
      </c>
      <c r="I22" s="21">
        <f t="shared" si="4"/>
        <v>690.81081081081095</v>
      </c>
      <c r="J22" s="20">
        <f t="shared" si="5"/>
        <v>7.9954954954954971E-3</v>
      </c>
      <c r="K22" s="13">
        <v>60</v>
      </c>
      <c r="L22" s="21">
        <v>37</v>
      </c>
      <c r="M22" s="5"/>
    </row>
    <row r="23" spans="1:13" ht="13">
      <c r="A23" s="13">
        <f>A2-B23</f>
        <v>94.399999999999991</v>
      </c>
      <c r="B23" s="13">
        <v>36.299999999999997</v>
      </c>
      <c r="C23" s="18" t="s">
        <v>28</v>
      </c>
      <c r="D23" s="15">
        <f t="shared" si="0"/>
        <v>0.43256394651119834</v>
      </c>
      <c r="E23" s="15">
        <f t="shared" si="1"/>
        <v>0.45147316929915671</v>
      </c>
      <c r="F23" s="22">
        <f t="shared" si="6"/>
        <v>2.7999999999999972</v>
      </c>
      <c r="G23" s="23">
        <f t="shared" si="2"/>
        <v>193.84615384615367</v>
      </c>
      <c r="H23" s="19">
        <f t="shared" si="3"/>
        <v>2.2435897435897413E-3</v>
      </c>
      <c r="I23" s="21">
        <f t="shared" si="4"/>
        <v>314.99999999999966</v>
      </c>
      <c r="J23" s="20">
        <f t="shared" si="5"/>
        <v>3.6458333333333295E-3</v>
      </c>
      <c r="K23" s="13">
        <v>52</v>
      </c>
      <c r="L23" s="21">
        <v>32</v>
      </c>
      <c r="M23" s="5"/>
    </row>
    <row r="24" spans="1:13" ht="13">
      <c r="A24" s="13">
        <f>A2-B24</f>
        <v>91.199999999999989</v>
      </c>
      <c r="B24" s="13">
        <v>39.5</v>
      </c>
      <c r="C24" s="18" t="s">
        <v>29</v>
      </c>
      <c r="D24" s="15">
        <f t="shared" si="0"/>
        <v>0.43637347032072216</v>
      </c>
      <c r="E24" s="15">
        <f t="shared" si="1"/>
        <v>0.45753377535976275</v>
      </c>
      <c r="F24" s="22">
        <f t="shared" si="6"/>
        <v>3.2000000000000028</v>
      </c>
      <c r="G24" s="23">
        <f t="shared" si="2"/>
        <v>329.14285714285745</v>
      </c>
      <c r="H24" s="19">
        <f t="shared" si="3"/>
        <v>3.809523809523813E-3</v>
      </c>
      <c r="I24" s="21">
        <f t="shared" si="4"/>
        <v>523.63636363636408</v>
      </c>
      <c r="J24" s="20">
        <f t="shared" si="5"/>
        <v>6.0606060606060658E-3</v>
      </c>
      <c r="K24" s="13">
        <v>35</v>
      </c>
      <c r="L24" s="21">
        <v>22</v>
      </c>
      <c r="M24" s="5"/>
    </row>
    <row r="25" spans="1:13" ht="13">
      <c r="A25" s="13">
        <f>A2-B25</f>
        <v>89.199999999999989</v>
      </c>
      <c r="B25" s="13">
        <v>41.5</v>
      </c>
      <c r="C25" s="18" t="s">
        <v>30</v>
      </c>
      <c r="D25" s="15">
        <f t="shared" si="0"/>
        <v>0.43999665872651927</v>
      </c>
      <c r="E25" s="15">
        <f t="shared" si="1"/>
        <v>0.46308933091531829</v>
      </c>
      <c r="F25" s="22">
        <f t="shared" si="6"/>
        <v>2</v>
      </c>
      <c r="G25" s="23">
        <f t="shared" si="2"/>
        <v>313.04347826086956</v>
      </c>
      <c r="H25" s="19">
        <f t="shared" si="3"/>
        <v>3.6231884057971015E-3</v>
      </c>
      <c r="I25" s="21">
        <f t="shared" si="4"/>
        <v>480</v>
      </c>
      <c r="J25" s="20">
        <f t="shared" si="5"/>
        <v>5.5555555555555558E-3</v>
      </c>
      <c r="K25" s="13">
        <v>23</v>
      </c>
      <c r="L25" s="21">
        <v>15</v>
      </c>
      <c r="M25" s="6"/>
    </row>
    <row r="26" spans="1:13" ht="13">
      <c r="A26" s="13">
        <f>A2-B26</f>
        <v>84.299999999999983</v>
      </c>
      <c r="B26" s="13">
        <v>46.4</v>
      </c>
      <c r="C26" s="18" t="s">
        <v>31</v>
      </c>
      <c r="D26" s="15">
        <f t="shared" si="0"/>
        <v>0.44453369576355634</v>
      </c>
      <c r="E26" s="15">
        <f t="shared" si="1"/>
        <v>0.47038099758198493</v>
      </c>
      <c r="F26" s="22">
        <f t="shared" si="6"/>
        <v>4.8999999999999986</v>
      </c>
      <c r="G26" s="23">
        <f t="shared" si="2"/>
        <v>391.99999999999989</v>
      </c>
      <c r="H26" s="19">
        <f t="shared" si="3"/>
        <v>4.5370370370370356E-3</v>
      </c>
      <c r="I26" s="21">
        <f t="shared" si="4"/>
        <v>629.99999999999989</v>
      </c>
      <c r="J26" s="20">
        <f t="shared" si="5"/>
        <v>7.291666666666665E-3</v>
      </c>
      <c r="K26" s="13">
        <v>45</v>
      </c>
      <c r="L26" s="21">
        <v>28</v>
      </c>
      <c r="M26" s="5"/>
    </row>
    <row r="27" spans="1:13" ht="13">
      <c r="A27" s="13">
        <f t="shared" ref="A27:A30" si="7">A2-B27</f>
        <v>83.1</v>
      </c>
      <c r="B27" s="13">
        <v>47.6</v>
      </c>
      <c r="C27" s="18" t="s">
        <v>32</v>
      </c>
      <c r="D27" s="15">
        <f t="shared" si="0"/>
        <v>0.44584948523724055</v>
      </c>
      <c r="E27" s="15">
        <f t="shared" si="1"/>
        <v>0.47246433091531825</v>
      </c>
      <c r="F27" s="22">
        <f t="shared" si="6"/>
        <v>1.2000000000000028</v>
      </c>
      <c r="G27" s="23">
        <f t="shared" si="2"/>
        <v>113.68421052631606</v>
      </c>
      <c r="H27" s="19">
        <f t="shared" si="3"/>
        <v>1.3157894736842137E-3</v>
      </c>
      <c r="I27" s="21">
        <f t="shared" si="4"/>
        <v>180.00000000000043</v>
      </c>
      <c r="J27" s="20">
        <f t="shared" si="5"/>
        <v>2.0833333333333385E-3</v>
      </c>
      <c r="K27" s="13">
        <v>38</v>
      </c>
      <c r="L27" s="21">
        <v>24</v>
      </c>
      <c r="M27" s="5"/>
    </row>
    <row r="28" spans="1:13" ht="13">
      <c r="A28" s="13">
        <f t="shared" si="7"/>
        <v>77.699999999999989</v>
      </c>
      <c r="B28" s="13">
        <v>52.1</v>
      </c>
      <c r="C28" s="18" t="s">
        <v>33</v>
      </c>
      <c r="D28" s="15">
        <f t="shared" si="0"/>
        <v>0.45209948523724053</v>
      </c>
      <c r="E28" s="15">
        <f t="shared" si="1"/>
        <v>0.48233275196794984</v>
      </c>
      <c r="F28" s="22">
        <f t="shared" si="6"/>
        <v>4.5</v>
      </c>
      <c r="G28" s="23">
        <f t="shared" si="2"/>
        <v>540</v>
      </c>
      <c r="H28" s="19">
        <f t="shared" si="3"/>
        <v>6.2499999999999995E-3</v>
      </c>
      <c r="I28" s="21">
        <f t="shared" si="4"/>
        <v>852.63157894736833</v>
      </c>
      <c r="J28" s="20">
        <f t="shared" si="5"/>
        <v>9.8684210526315784E-3</v>
      </c>
      <c r="K28" s="13">
        <v>30</v>
      </c>
      <c r="L28" s="21">
        <v>19</v>
      </c>
      <c r="M28" s="5"/>
    </row>
    <row r="29" spans="1:13" ht="13">
      <c r="A29" s="13">
        <f t="shared" si="7"/>
        <v>73.299999999999983</v>
      </c>
      <c r="B29" s="13">
        <v>54.5</v>
      </c>
      <c r="C29" s="18" t="s">
        <v>34</v>
      </c>
      <c r="D29" s="15">
        <f t="shared" si="0"/>
        <v>0.45385387120215281</v>
      </c>
      <c r="E29" s="15">
        <f t="shared" si="1"/>
        <v>0.48518989482509267</v>
      </c>
      <c r="F29" s="22">
        <f t="shared" si="6"/>
        <v>2.3999999999999986</v>
      </c>
      <c r="G29" s="23">
        <f t="shared" si="2"/>
        <v>151.57894736842096</v>
      </c>
      <c r="H29" s="19">
        <f t="shared" si="3"/>
        <v>1.7543859649122799E-3</v>
      </c>
      <c r="I29" s="21">
        <f t="shared" si="4"/>
        <v>246.85714285714272</v>
      </c>
      <c r="J29" s="20">
        <f t="shared" si="5"/>
        <v>2.8571428571428554E-3</v>
      </c>
      <c r="K29" s="13">
        <v>57</v>
      </c>
      <c r="L29" s="21">
        <v>35</v>
      </c>
      <c r="M29" s="5"/>
    </row>
    <row r="30" spans="1:13" ht="13">
      <c r="A30" s="13">
        <f t="shared" si="7"/>
        <v>70.199999999999989</v>
      </c>
      <c r="B30" s="13">
        <v>57.2</v>
      </c>
      <c r="C30" s="18" t="s">
        <v>35</v>
      </c>
      <c r="D30" s="15">
        <f t="shared" si="0"/>
        <v>0.45666637120215281</v>
      </c>
      <c r="E30" s="15">
        <f t="shared" si="1"/>
        <v>0.48968989482509268</v>
      </c>
      <c r="F30" s="22">
        <f t="shared" si="6"/>
        <v>2.7000000000000028</v>
      </c>
      <c r="G30" s="23">
        <f t="shared" si="2"/>
        <v>243.00000000000026</v>
      </c>
      <c r="H30" s="19">
        <f t="shared" si="3"/>
        <v>2.8125000000000029E-3</v>
      </c>
      <c r="I30" s="21">
        <f t="shared" si="4"/>
        <v>388.80000000000041</v>
      </c>
      <c r="J30" s="20">
        <f t="shared" si="5"/>
        <v>4.5000000000000049E-3</v>
      </c>
      <c r="K30" s="21">
        <v>40</v>
      </c>
      <c r="L30" s="21">
        <v>25</v>
      </c>
      <c r="M30" s="5"/>
    </row>
    <row r="31" spans="1:13" ht="13">
      <c r="A31" s="13">
        <f>A2-B31</f>
        <v>72.399999999999991</v>
      </c>
      <c r="B31" s="13">
        <v>58.3</v>
      </c>
      <c r="C31" s="18" t="s">
        <v>36</v>
      </c>
      <c r="D31" s="15">
        <f>D30+H31</f>
        <v>0.4609456504814321</v>
      </c>
      <c r="E31" s="15">
        <f>E30+J31</f>
        <v>0.49688686452206238</v>
      </c>
      <c r="F31" s="22">
        <f>B31-B29</f>
        <v>3.7999999999999972</v>
      </c>
      <c r="G31" s="23">
        <f t="shared" si="2"/>
        <v>369.72972972972946</v>
      </c>
      <c r="H31" s="19">
        <f t="shared" si="3"/>
        <v>4.2792792792792763E-3</v>
      </c>
      <c r="I31" s="21">
        <f t="shared" si="4"/>
        <v>621.81818181818142</v>
      </c>
      <c r="J31" s="20">
        <f t="shared" si="5"/>
        <v>7.1969696969696913E-3</v>
      </c>
      <c r="K31" s="13">
        <v>37</v>
      </c>
      <c r="L31" s="21">
        <v>22</v>
      </c>
      <c r="M31" s="5"/>
    </row>
    <row r="32" spans="1:13" ht="13">
      <c r="A32" s="13">
        <f>A2-B32</f>
        <v>68.699999999999989</v>
      </c>
      <c r="B32" s="13">
        <v>62</v>
      </c>
      <c r="C32" s="18" t="s">
        <v>37</v>
      </c>
      <c r="D32" s="15">
        <f t="shared" ref="D32:D61" si="8">D31+H32</f>
        <v>0.46479981714809876</v>
      </c>
      <c r="E32" s="15">
        <f t="shared" ref="E32:E61" si="9">E31+J32</f>
        <v>0.50305353118872909</v>
      </c>
      <c r="F32" s="22">
        <f t="shared" ref="F32:F61" si="10">B32-B31</f>
        <v>3.7000000000000028</v>
      </c>
      <c r="G32" s="23">
        <f t="shared" si="2"/>
        <v>333.00000000000023</v>
      </c>
      <c r="H32" s="19">
        <f t="shared" si="3"/>
        <v>3.8541666666666689E-3</v>
      </c>
      <c r="I32" s="21">
        <f t="shared" si="4"/>
        <v>532.80000000000041</v>
      </c>
      <c r="J32" s="20">
        <f t="shared" si="5"/>
        <v>6.166666666666671E-3</v>
      </c>
      <c r="K32" s="13">
        <v>40</v>
      </c>
      <c r="L32" s="21">
        <v>25</v>
      </c>
      <c r="M32" s="5"/>
    </row>
    <row r="33" spans="1:13" ht="13">
      <c r="A33" s="13">
        <f>A2-B33</f>
        <v>65.599999999999994</v>
      </c>
      <c r="B33" s="13">
        <v>65.099999999999994</v>
      </c>
      <c r="C33" s="18" t="s">
        <v>38</v>
      </c>
      <c r="D33" s="15">
        <f t="shared" si="8"/>
        <v>0.46795022365216382</v>
      </c>
      <c r="E33" s="15">
        <f t="shared" si="9"/>
        <v>0.50802147990667779</v>
      </c>
      <c r="F33" s="22">
        <f t="shared" si="10"/>
        <v>3.0999999999999943</v>
      </c>
      <c r="G33" s="23">
        <f t="shared" si="2"/>
        <v>272.19512195121899</v>
      </c>
      <c r="H33" s="19">
        <f t="shared" si="3"/>
        <v>3.1504065040650346E-3</v>
      </c>
      <c r="I33" s="21">
        <f t="shared" si="4"/>
        <v>429.23076923076843</v>
      </c>
      <c r="J33" s="20">
        <f t="shared" si="5"/>
        <v>4.967948717948709E-3</v>
      </c>
      <c r="K33" s="13">
        <v>41</v>
      </c>
      <c r="L33" s="21">
        <v>26</v>
      </c>
      <c r="M33" s="5"/>
    </row>
    <row r="34" spans="1:13" ht="13">
      <c r="A34" s="13">
        <f>A2-B34</f>
        <v>60.699999999999989</v>
      </c>
      <c r="B34" s="13">
        <v>70</v>
      </c>
      <c r="C34" s="18" t="s">
        <v>39</v>
      </c>
      <c r="D34" s="15">
        <f t="shared" si="8"/>
        <v>0.47153209499719306</v>
      </c>
      <c r="E34" s="15">
        <f t="shared" si="9"/>
        <v>0.51385481324001114</v>
      </c>
      <c r="F34" s="22">
        <f t="shared" si="10"/>
        <v>4.9000000000000057</v>
      </c>
      <c r="G34" s="23">
        <f t="shared" si="2"/>
        <v>309.4736842105267</v>
      </c>
      <c r="H34" s="19">
        <f t="shared" si="3"/>
        <v>3.5818713450292438E-3</v>
      </c>
      <c r="I34" s="21">
        <f t="shared" si="4"/>
        <v>504.00000000000057</v>
      </c>
      <c r="J34" s="20">
        <f t="shared" si="5"/>
        <v>5.8333333333333397E-3</v>
      </c>
      <c r="K34" s="13">
        <v>57</v>
      </c>
      <c r="L34" s="21">
        <v>35</v>
      </c>
      <c r="M34" s="5"/>
    </row>
    <row r="35" spans="1:13" ht="13">
      <c r="A35" s="13">
        <f>A2-B35</f>
        <v>52.699999999999989</v>
      </c>
      <c r="B35" s="13">
        <v>78</v>
      </c>
      <c r="C35" s="18" t="s">
        <v>40</v>
      </c>
      <c r="D35" s="15">
        <f t="shared" si="8"/>
        <v>0.48302634787075627</v>
      </c>
      <c r="E35" s="15">
        <f t="shared" si="9"/>
        <v>0.53237333175852963</v>
      </c>
      <c r="F35" s="22">
        <f t="shared" si="10"/>
        <v>8</v>
      </c>
      <c r="G35" s="23">
        <f t="shared" si="2"/>
        <v>993.10344827586209</v>
      </c>
      <c r="H35" s="19">
        <f t="shared" si="3"/>
        <v>1.1494252873563218E-2</v>
      </c>
      <c r="I35" s="21">
        <f t="shared" si="4"/>
        <v>1599.9999999999998</v>
      </c>
      <c r="J35" s="20">
        <f t="shared" si="5"/>
        <v>1.8518518518518517E-2</v>
      </c>
      <c r="K35" s="13">
        <v>29</v>
      </c>
      <c r="L35" s="21">
        <v>18</v>
      </c>
      <c r="M35" s="5"/>
    </row>
    <row r="36" spans="1:13" ht="13">
      <c r="A36" s="13">
        <f>A2-B36</f>
        <v>47.499999999999986</v>
      </c>
      <c r="B36" s="13">
        <v>83.2</v>
      </c>
      <c r="C36" s="18" t="s">
        <v>28</v>
      </c>
      <c r="D36" s="15">
        <f t="shared" si="8"/>
        <v>0.48682751746139952</v>
      </c>
      <c r="E36" s="15">
        <f t="shared" si="9"/>
        <v>0.53856380794900582</v>
      </c>
      <c r="F36" s="22">
        <f t="shared" si="10"/>
        <v>5.2000000000000028</v>
      </c>
      <c r="G36" s="23">
        <f t="shared" si="2"/>
        <v>328.42105263157913</v>
      </c>
      <c r="H36" s="19">
        <f t="shared" si="3"/>
        <v>3.801169590643277E-3</v>
      </c>
      <c r="I36" s="21">
        <f t="shared" si="4"/>
        <v>534.85714285714323</v>
      </c>
      <c r="J36" s="20">
        <f t="shared" si="5"/>
        <v>6.1904761904761942E-3</v>
      </c>
      <c r="K36" s="13">
        <v>57</v>
      </c>
      <c r="L36" s="21">
        <v>35</v>
      </c>
      <c r="M36" s="5"/>
    </row>
    <row r="37" spans="1:13" ht="13">
      <c r="A37" s="13">
        <f>A2-B37</f>
        <v>39.899999999999991</v>
      </c>
      <c r="B37" s="13">
        <v>90.8</v>
      </c>
      <c r="C37" s="18" t="s">
        <v>41</v>
      </c>
      <c r="D37" s="15">
        <f t="shared" si="8"/>
        <v>0.49704257122484036</v>
      </c>
      <c r="E37" s="15">
        <f t="shared" si="9"/>
        <v>0.55439714128233919</v>
      </c>
      <c r="F37" s="22">
        <f t="shared" si="10"/>
        <v>7.5999999999999943</v>
      </c>
      <c r="G37" s="23">
        <f t="shared" si="2"/>
        <v>882.58064516128968</v>
      </c>
      <c r="H37" s="19">
        <f t="shared" si="3"/>
        <v>1.0215053763440852E-2</v>
      </c>
      <c r="I37" s="21">
        <f t="shared" si="4"/>
        <v>1367.9999999999991</v>
      </c>
      <c r="J37" s="20">
        <f t="shared" si="5"/>
        <v>1.5833333333333324E-2</v>
      </c>
      <c r="K37" s="13">
        <v>31</v>
      </c>
      <c r="L37" s="21">
        <v>20</v>
      </c>
      <c r="M37" s="5"/>
    </row>
    <row r="38" spans="1:13" ht="13">
      <c r="A38" s="13">
        <f>A2-B38</f>
        <v>37.399999999999991</v>
      </c>
      <c r="B38" s="13">
        <v>93.3</v>
      </c>
      <c r="C38" s="18" t="s">
        <v>42</v>
      </c>
      <c r="D38" s="15">
        <f t="shared" si="8"/>
        <v>0.49964673789150704</v>
      </c>
      <c r="E38" s="15">
        <f t="shared" si="9"/>
        <v>0.55856380794900584</v>
      </c>
      <c r="F38" s="22">
        <f t="shared" si="10"/>
        <v>2.5</v>
      </c>
      <c r="G38" s="23">
        <f t="shared" si="2"/>
        <v>225</v>
      </c>
      <c r="H38" s="19">
        <f t="shared" si="3"/>
        <v>2.6041666666666665E-3</v>
      </c>
      <c r="I38" s="21">
        <f t="shared" si="4"/>
        <v>360</v>
      </c>
      <c r="J38" s="20">
        <f t="shared" si="5"/>
        <v>4.1666666666666666E-3</v>
      </c>
      <c r="K38" s="13">
        <v>40</v>
      </c>
      <c r="L38" s="21">
        <v>25</v>
      </c>
      <c r="M38" s="5"/>
    </row>
    <row r="39" spans="1:13" ht="13">
      <c r="A39" s="13">
        <f>A2-B39</f>
        <v>36.699999999999989</v>
      </c>
      <c r="B39" s="13">
        <v>94</v>
      </c>
      <c r="C39" s="18" t="s">
        <v>43</v>
      </c>
      <c r="D39" s="15">
        <f t="shared" si="8"/>
        <v>0.50020763532740453</v>
      </c>
      <c r="E39" s="15">
        <f t="shared" si="9"/>
        <v>0.55947526628233912</v>
      </c>
      <c r="F39" s="22">
        <f t="shared" si="10"/>
        <v>0.70000000000000284</v>
      </c>
      <c r="G39" s="23">
        <f t="shared" si="2"/>
        <v>48.461538461538659</v>
      </c>
      <c r="H39" s="19">
        <f t="shared" si="3"/>
        <v>5.6089743589743813E-4</v>
      </c>
      <c r="I39" s="21">
        <f t="shared" si="4"/>
        <v>78.750000000000313</v>
      </c>
      <c r="J39" s="20">
        <f t="shared" si="5"/>
        <v>9.1145833333333693E-4</v>
      </c>
      <c r="K39" s="13">
        <v>52</v>
      </c>
      <c r="L39" s="21">
        <v>32</v>
      </c>
      <c r="M39" s="5"/>
    </row>
    <row r="40" spans="1:13" ht="13">
      <c r="A40" s="13">
        <f>A2-B40</f>
        <v>32.799999999999983</v>
      </c>
      <c r="B40" s="13">
        <v>97.9</v>
      </c>
      <c r="C40" s="18" t="s">
        <v>44</v>
      </c>
      <c r="D40" s="15">
        <f t="shared" si="8"/>
        <v>0.50366508213591521</v>
      </c>
      <c r="E40" s="15">
        <f t="shared" si="9"/>
        <v>0.56507871455820124</v>
      </c>
      <c r="F40" s="22">
        <f t="shared" si="10"/>
        <v>3.9000000000000057</v>
      </c>
      <c r="G40" s="23">
        <f t="shared" si="2"/>
        <v>298.72340425531956</v>
      </c>
      <c r="H40" s="19">
        <f t="shared" si="3"/>
        <v>3.4574468085106429E-3</v>
      </c>
      <c r="I40" s="21">
        <f t="shared" si="4"/>
        <v>484.13793103448336</v>
      </c>
      <c r="J40" s="20">
        <f t="shared" si="5"/>
        <v>5.6034482758620767E-3</v>
      </c>
      <c r="K40" s="13">
        <v>47</v>
      </c>
      <c r="L40" s="21">
        <v>29</v>
      </c>
      <c r="M40" s="6"/>
    </row>
    <row r="41" spans="1:13" ht="13">
      <c r="A41" s="13">
        <f>A2-B41</f>
        <v>30.699999999999989</v>
      </c>
      <c r="B41" s="13">
        <v>100</v>
      </c>
      <c r="C41" s="18" t="s">
        <v>45</v>
      </c>
      <c r="D41" s="15">
        <f t="shared" si="8"/>
        <v>0.50560952658035963</v>
      </c>
      <c r="E41" s="15">
        <f t="shared" si="9"/>
        <v>0.56820371455820129</v>
      </c>
      <c r="F41" s="22">
        <f t="shared" si="10"/>
        <v>2.0999999999999943</v>
      </c>
      <c r="G41" s="23">
        <f t="shared" si="2"/>
        <v>167.99999999999955</v>
      </c>
      <c r="H41" s="19">
        <f t="shared" si="3"/>
        <v>1.944444444444439E-3</v>
      </c>
      <c r="I41" s="21">
        <f t="shared" si="4"/>
        <v>269.99999999999932</v>
      </c>
      <c r="J41" s="20">
        <f t="shared" si="5"/>
        <v>3.1249999999999919E-3</v>
      </c>
      <c r="K41" s="13">
        <v>45</v>
      </c>
      <c r="L41" s="21">
        <v>28</v>
      </c>
      <c r="M41" s="5"/>
    </row>
    <row r="42" spans="1:13" ht="13">
      <c r="A42" s="13">
        <f>A2-B42</f>
        <v>27.599999999999994</v>
      </c>
      <c r="B42" s="13">
        <v>103.1</v>
      </c>
      <c r="C42" s="18" t="s">
        <v>46</v>
      </c>
      <c r="D42" s="15">
        <f t="shared" si="8"/>
        <v>0.50769285991369295</v>
      </c>
      <c r="E42" s="15">
        <f t="shared" si="9"/>
        <v>0.57169470554919233</v>
      </c>
      <c r="F42" s="22">
        <f t="shared" si="10"/>
        <v>3.0999999999999943</v>
      </c>
      <c r="G42" s="23">
        <f t="shared" si="2"/>
        <v>179.99999999999966</v>
      </c>
      <c r="H42" s="19">
        <f t="shared" si="3"/>
        <v>2.0833333333333294E-3</v>
      </c>
      <c r="I42" s="21">
        <f t="shared" si="4"/>
        <v>301.6216216216211</v>
      </c>
      <c r="J42" s="20">
        <f t="shared" si="5"/>
        <v>3.4909909909909848E-3</v>
      </c>
      <c r="K42" s="13">
        <v>62</v>
      </c>
      <c r="L42" s="21">
        <v>37</v>
      </c>
      <c r="M42" s="5"/>
    </row>
    <row r="43" spans="1:13" ht="13">
      <c r="A43" s="13">
        <f>A2-B43</f>
        <v>21.199999999999989</v>
      </c>
      <c r="B43" s="13">
        <v>109.5</v>
      </c>
      <c r="C43" s="18" t="s">
        <v>47</v>
      </c>
      <c r="D43" s="15">
        <f t="shared" si="8"/>
        <v>0.51435952658035966</v>
      </c>
      <c r="E43" s="15">
        <f t="shared" si="9"/>
        <v>0.5828058166603034</v>
      </c>
      <c r="F43" s="22">
        <f t="shared" si="10"/>
        <v>6.4000000000000057</v>
      </c>
      <c r="G43" s="23">
        <f t="shared" si="2"/>
        <v>576.00000000000045</v>
      </c>
      <c r="H43" s="19">
        <f t="shared" si="3"/>
        <v>6.6666666666666714E-3</v>
      </c>
      <c r="I43" s="21">
        <f t="shared" si="4"/>
        <v>960.00000000000091</v>
      </c>
      <c r="J43" s="20">
        <f t="shared" si="5"/>
        <v>1.111111111111112E-2</v>
      </c>
      <c r="K43" s="13">
        <v>40</v>
      </c>
      <c r="L43" s="21">
        <v>24</v>
      </c>
      <c r="M43" s="5"/>
    </row>
    <row r="44" spans="1:13" ht="13">
      <c r="A44" s="13">
        <f>A2-B44</f>
        <v>18.299999999999983</v>
      </c>
      <c r="B44" s="13">
        <v>112.4</v>
      </c>
      <c r="C44" s="18" t="s">
        <v>48</v>
      </c>
      <c r="D44" s="15">
        <f t="shared" si="8"/>
        <v>0.51687688769147078</v>
      </c>
      <c r="E44" s="15">
        <f t="shared" si="9"/>
        <v>0.58697248332697005</v>
      </c>
      <c r="F44" s="22">
        <f t="shared" si="10"/>
        <v>2.9000000000000057</v>
      </c>
      <c r="G44" s="23">
        <f t="shared" si="2"/>
        <v>217.50000000000043</v>
      </c>
      <c r="H44" s="19">
        <f t="shared" si="3"/>
        <v>2.517361111111116E-3</v>
      </c>
      <c r="I44" s="21">
        <f t="shared" si="4"/>
        <v>360.00000000000074</v>
      </c>
      <c r="J44" s="20">
        <f t="shared" si="5"/>
        <v>4.1666666666666753E-3</v>
      </c>
      <c r="K44" s="13">
        <v>48</v>
      </c>
      <c r="L44" s="21">
        <v>29</v>
      </c>
      <c r="M44" s="5"/>
    </row>
    <row r="45" spans="1:13" ht="13">
      <c r="A45" s="13">
        <f>A2-B45</f>
        <v>15.499999999999986</v>
      </c>
      <c r="B45" s="13">
        <v>115.2</v>
      </c>
      <c r="C45" s="18" t="s">
        <v>49</v>
      </c>
      <c r="D45" s="15">
        <f t="shared" si="8"/>
        <v>0.51921022102480408</v>
      </c>
      <c r="E45" s="15">
        <f t="shared" si="9"/>
        <v>0.59086137221585888</v>
      </c>
      <c r="F45" s="22">
        <f t="shared" si="10"/>
        <v>2.7999999999999972</v>
      </c>
      <c r="G45" s="23">
        <f t="shared" si="2"/>
        <v>201.5999999999998</v>
      </c>
      <c r="H45" s="19">
        <f t="shared" si="3"/>
        <v>2.3333333333333309E-3</v>
      </c>
      <c r="I45" s="21">
        <f t="shared" si="4"/>
        <v>335.99999999999966</v>
      </c>
      <c r="J45" s="20">
        <f t="shared" si="5"/>
        <v>3.8888888888888849E-3</v>
      </c>
      <c r="K45" s="13">
        <v>50</v>
      </c>
      <c r="L45" s="21">
        <v>30</v>
      </c>
      <c r="M45" s="5"/>
    </row>
    <row r="46" spans="1:13" ht="13">
      <c r="A46" s="13">
        <f>A2-B46</f>
        <v>15.399999999999991</v>
      </c>
      <c r="B46" s="13">
        <v>115.3</v>
      </c>
      <c r="C46" s="18" t="s">
        <v>50</v>
      </c>
      <c r="D46" s="15">
        <f t="shared" si="8"/>
        <v>0.51929525503840956</v>
      </c>
      <c r="E46" s="15">
        <f t="shared" si="9"/>
        <v>0.59100505037677842</v>
      </c>
      <c r="F46" s="22">
        <f t="shared" si="10"/>
        <v>9.9999999999994316E-2</v>
      </c>
      <c r="G46" s="23">
        <f t="shared" si="2"/>
        <v>7.3469387755097859</v>
      </c>
      <c r="H46" s="19">
        <f t="shared" si="3"/>
        <v>8.5034013605437346E-5</v>
      </c>
      <c r="I46" s="21">
        <f t="shared" si="4"/>
        <v>12.413793103447569</v>
      </c>
      <c r="J46" s="20">
        <f t="shared" si="5"/>
        <v>1.4367816091953207E-4</v>
      </c>
      <c r="K46" s="13">
        <v>49</v>
      </c>
      <c r="L46" s="21">
        <v>29</v>
      </c>
      <c r="M46" s="5"/>
    </row>
    <row r="47" spans="1:13" ht="13">
      <c r="A47" s="13">
        <f>A2-B47</f>
        <v>14.799999999999983</v>
      </c>
      <c r="B47" s="13">
        <v>115.9</v>
      </c>
      <c r="C47" s="18" t="s">
        <v>51</v>
      </c>
      <c r="D47" s="15">
        <f t="shared" si="8"/>
        <v>0.51980545912004228</v>
      </c>
      <c r="E47" s="15">
        <f t="shared" si="9"/>
        <v>0.59186711934229563</v>
      </c>
      <c r="F47" s="22">
        <f t="shared" si="10"/>
        <v>0.60000000000000853</v>
      </c>
      <c r="G47" s="23">
        <f t="shared" si="2"/>
        <v>44.081632653061853</v>
      </c>
      <c r="H47" s="19">
        <f t="shared" si="3"/>
        <v>5.1020408163266037E-4</v>
      </c>
      <c r="I47" s="21">
        <f t="shared" si="4"/>
        <v>74.482758620690703</v>
      </c>
      <c r="J47" s="20">
        <f t="shared" si="5"/>
        <v>8.620689655172534E-4</v>
      </c>
      <c r="K47" s="13">
        <v>49</v>
      </c>
      <c r="L47" s="21">
        <v>29</v>
      </c>
      <c r="M47" s="5"/>
    </row>
    <row r="48" spans="1:13" ht="13">
      <c r="A48" s="31">
        <f>A2-B48</f>
        <v>13.899999999999991</v>
      </c>
      <c r="B48" s="31">
        <v>116.8</v>
      </c>
      <c r="C48" s="18" t="s">
        <v>52</v>
      </c>
      <c r="D48" s="15">
        <f t="shared" si="8"/>
        <v>0.52057076524249124</v>
      </c>
      <c r="E48" s="15">
        <f t="shared" si="9"/>
        <v>0.59320640505658129</v>
      </c>
      <c r="F48" s="22">
        <f t="shared" si="10"/>
        <v>0.89999999999999147</v>
      </c>
      <c r="G48" s="23">
        <f t="shared" si="2"/>
        <v>66.122448979591198</v>
      </c>
      <c r="H48" s="19">
        <f t="shared" si="3"/>
        <v>7.6530612244897229E-4</v>
      </c>
      <c r="I48" s="21">
        <f t="shared" si="4"/>
        <v>115.71428571428463</v>
      </c>
      <c r="J48" s="20">
        <f t="shared" si="5"/>
        <v>1.3392857142857017E-3</v>
      </c>
      <c r="K48" s="13">
        <v>49</v>
      </c>
      <c r="L48" s="21">
        <v>28</v>
      </c>
      <c r="M48" s="5"/>
    </row>
    <row r="49" spans="1:13" ht="13">
      <c r="A49" s="13">
        <f>A2-B49</f>
        <v>12.599999999999994</v>
      </c>
      <c r="B49" s="13">
        <v>118.1</v>
      </c>
      <c r="C49" s="18" t="s">
        <v>53</v>
      </c>
      <c r="D49" s="15">
        <f t="shared" si="8"/>
        <v>0.52174830147437534</v>
      </c>
      <c r="E49" s="15">
        <f t="shared" si="9"/>
        <v>0.5952125778960875</v>
      </c>
      <c r="F49" s="22">
        <f t="shared" si="10"/>
        <v>1.2999999999999972</v>
      </c>
      <c r="G49" s="23">
        <f t="shared" si="2"/>
        <v>101.73913043478238</v>
      </c>
      <c r="H49" s="19">
        <f t="shared" si="3"/>
        <v>1.1775362318840554E-3</v>
      </c>
      <c r="I49" s="21">
        <f t="shared" si="4"/>
        <v>173.33333333333294</v>
      </c>
      <c r="J49" s="20">
        <f t="shared" si="5"/>
        <v>2.0061728395061687E-3</v>
      </c>
      <c r="K49" s="13">
        <v>46</v>
      </c>
      <c r="L49" s="21">
        <v>27</v>
      </c>
      <c r="M49" s="5"/>
    </row>
    <row r="50" spans="1:13" ht="13">
      <c r="A50" s="13">
        <f>A2-B50</f>
        <v>11.599999999999994</v>
      </c>
      <c r="B50" s="13">
        <v>119.1</v>
      </c>
      <c r="C50" s="18" t="s">
        <v>54</v>
      </c>
      <c r="D50" s="15">
        <f t="shared" si="8"/>
        <v>0.52274036496643883</v>
      </c>
      <c r="E50" s="15">
        <f t="shared" si="9"/>
        <v>0.59694868900719866</v>
      </c>
      <c r="F50" s="22">
        <f t="shared" si="10"/>
        <v>1</v>
      </c>
      <c r="G50" s="23">
        <f t="shared" si="2"/>
        <v>85.714285714285708</v>
      </c>
      <c r="H50" s="19">
        <f t="shared" si="3"/>
        <v>9.9206349206349179E-4</v>
      </c>
      <c r="I50" s="21">
        <f t="shared" si="4"/>
        <v>150</v>
      </c>
      <c r="J50" s="20">
        <f t="shared" si="5"/>
        <v>1.736111111111111E-3</v>
      </c>
      <c r="K50" s="13">
        <v>42</v>
      </c>
      <c r="L50" s="21">
        <v>24</v>
      </c>
      <c r="M50" s="5"/>
    </row>
    <row r="51" spans="1:13" ht="13">
      <c r="A51" s="13">
        <f>A2-B51</f>
        <v>10.399999999999991</v>
      </c>
      <c r="B51" s="13">
        <v>120.3</v>
      </c>
      <c r="C51" s="18" t="s">
        <v>55</v>
      </c>
      <c r="D51" s="15">
        <f t="shared" si="8"/>
        <v>0.52385147607754989</v>
      </c>
      <c r="E51" s="15">
        <f t="shared" si="9"/>
        <v>0.59880054085905055</v>
      </c>
      <c r="F51" s="22">
        <f t="shared" si="10"/>
        <v>1.2000000000000028</v>
      </c>
      <c r="G51" s="23">
        <f t="shared" si="2"/>
        <v>96.000000000000227</v>
      </c>
      <c r="H51" s="19">
        <f t="shared" si="3"/>
        <v>1.1111111111111137E-3</v>
      </c>
      <c r="I51" s="21">
        <f t="shared" si="4"/>
        <v>160.0000000000004</v>
      </c>
      <c r="J51" s="20">
        <f t="shared" si="5"/>
        <v>1.8518518518518563E-3</v>
      </c>
      <c r="K51" s="13">
        <v>45</v>
      </c>
      <c r="L51" s="21">
        <v>27</v>
      </c>
      <c r="M51" s="5"/>
    </row>
    <row r="52" spans="1:13" ht="13">
      <c r="A52" s="13">
        <f>A2-B52</f>
        <v>9.7999999999999829</v>
      </c>
      <c r="B52" s="13">
        <v>120.9</v>
      </c>
      <c r="C52" s="18" t="s">
        <v>56</v>
      </c>
      <c r="D52" s="15">
        <f t="shared" si="8"/>
        <v>0.52440703163310542</v>
      </c>
      <c r="E52" s="15">
        <f t="shared" si="9"/>
        <v>0.59972646678497643</v>
      </c>
      <c r="F52" s="22">
        <f t="shared" si="10"/>
        <v>0.60000000000000853</v>
      </c>
      <c r="G52" s="23">
        <f t="shared" si="2"/>
        <v>48.000000000000682</v>
      </c>
      <c r="H52" s="19">
        <f t="shared" si="3"/>
        <v>5.5555555555556347E-4</v>
      </c>
      <c r="I52" s="21">
        <f t="shared" si="4"/>
        <v>80.000000000001137</v>
      </c>
      <c r="J52" s="20">
        <f t="shared" si="5"/>
        <v>9.2592592592593908E-4</v>
      </c>
      <c r="K52" s="13">
        <v>45</v>
      </c>
      <c r="L52" s="21">
        <v>27</v>
      </c>
      <c r="M52" s="5"/>
    </row>
    <row r="53" spans="1:13" ht="13">
      <c r="A53" s="13">
        <f>A2-B53</f>
        <v>9.5999999999999943</v>
      </c>
      <c r="B53" s="13">
        <v>121.1</v>
      </c>
      <c r="C53" s="18" t="s">
        <v>57</v>
      </c>
      <c r="D53" s="15">
        <f t="shared" si="8"/>
        <v>0.5245922168182906</v>
      </c>
      <c r="E53" s="15">
        <f t="shared" si="9"/>
        <v>0.6000351087602851</v>
      </c>
      <c r="F53" s="22">
        <f t="shared" si="10"/>
        <v>0.19999999999998863</v>
      </c>
      <c r="G53" s="23">
        <f t="shared" si="2"/>
        <v>15.999999999999091</v>
      </c>
      <c r="H53" s="19">
        <f t="shared" si="3"/>
        <v>1.8518518518517466E-4</v>
      </c>
      <c r="I53" s="21">
        <f t="shared" si="4"/>
        <v>26.666666666665151</v>
      </c>
      <c r="J53" s="20">
        <f t="shared" si="5"/>
        <v>3.086419753086244E-4</v>
      </c>
      <c r="K53" s="13">
        <v>45</v>
      </c>
      <c r="L53" s="21">
        <v>27</v>
      </c>
      <c r="M53" s="5"/>
    </row>
    <row r="54" spans="1:13" ht="13">
      <c r="A54" s="13">
        <f>A2-B54</f>
        <v>7.8999999999999915</v>
      </c>
      <c r="B54" s="13">
        <v>122.8</v>
      </c>
      <c r="C54" s="18" t="s">
        <v>58</v>
      </c>
      <c r="D54" s="15">
        <f t="shared" si="8"/>
        <v>0.526067911262735</v>
      </c>
      <c r="E54" s="15">
        <f t="shared" si="9"/>
        <v>0.60247763749591732</v>
      </c>
      <c r="F54" s="22">
        <f t="shared" si="10"/>
        <v>1.7000000000000028</v>
      </c>
      <c r="G54" s="23">
        <f t="shared" si="2"/>
        <v>127.50000000000021</v>
      </c>
      <c r="H54" s="19">
        <f t="shared" si="3"/>
        <v>1.475694444444447E-3</v>
      </c>
      <c r="I54" s="21">
        <f t="shared" si="4"/>
        <v>211.03448275862104</v>
      </c>
      <c r="J54" s="20">
        <f t="shared" si="5"/>
        <v>2.4425287356321878E-3</v>
      </c>
      <c r="K54" s="13">
        <v>48</v>
      </c>
      <c r="L54" s="21">
        <v>29</v>
      </c>
      <c r="M54" s="5"/>
    </row>
    <row r="55" spans="1:13" ht="13">
      <c r="A55" s="13">
        <f>A2-B55</f>
        <v>6.2999999999999829</v>
      </c>
      <c r="B55" s="13">
        <v>124.4</v>
      </c>
      <c r="C55" s="18" t="s">
        <v>59</v>
      </c>
      <c r="D55" s="15">
        <f t="shared" si="8"/>
        <v>0.52721733655009129</v>
      </c>
      <c r="E55" s="15">
        <f t="shared" si="9"/>
        <v>0.60438239940067928</v>
      </c>
      <c r="F55" s="22">
        <f t="shared" si="10"/>
        <v>1.6000000000000085</v>
      </c>
      <c r="G55" s="23">
        <f t="shared" si="2"/>
        <v>99.310344827586732</v>
      </c>
      <c r="H55" s="19">
        <f t="shared" si="3"/>
        <v>1.1494252873563281E-3</v>
      </c>
      <c r="I55" s="21">
        <f t="shared" si="4"/>
        <v>164.57142857142946</v>
      </c>
      <c r="J55" s="20">
        <f t="shared" si="5"/>
        <v>1.904761904761915E-3</v>
      </c>
      <c r="K55" s="13">
        <v>58</v>
      </c>
      <c r="L55" s="21">
        <v>35</v>
      </c>
      <c r="M55" s="5"/>
    </row>
    <row r="56" spans="1:13" ht="13">
      <c r="A56" s="13">
        <f>A2-B56</f>
        <v>4.7999999999999829</v>
      </c>
      <c r="B56" s="13">
        <v>125.9</v>
      </c>
      <c r="C56" s="18" t="s">
        <v>60</v>
      </c>
      <c r="D56" s="15">
        <f t="shared" si="8"/>
        <v>0.52930066988342461</v>
      </c>
      <c r="E56" s="15">
        <f t="shared" si="9"/>
        <v>0.60785462162290149</v>
      </c>
      <c r="F56" s="22">
        <f t="shared" si="10"/>
        <v>1.5</v>
      </c>
      <c r="G56" s="23">
        <f t="shared" si="2"/>
        <v>180</v>
      </c>
      <c r="H56" s="19">
        <f t="shared" si="3"/>
        <v>2.0833333333333333E-3</v>
      </c>
      <c r="I56" s="21">
        <f t="shared" si="4"/>
        <v>300</v>
      </c>
      <c r="J56" s="20">
        <f t="shared" si="5"/>
        <v>3.472222222222222E-3</v>
      </c>
      <c r="K56" s="13">
        <v>30</v>
      </c>
      <c r="L56" s="21">
        <v>18</v>
      </c>
      <c r="M56" s="5"/>
    </row>
    <row r="57" spans="1:13" ht="13">
      <c r="A57" s="31">
        <f>A2-B57</f>
        <v>4.3999999999999915</v>
      </c>
      <c r="B57" s="31">
        <v>126.3</v>
      </c>
      <c r="C57" s="18" t="s">
        <v>61</v>
      </c>
      <c r="D57" s="15">
        <f t="shared" si="8"/>
        <v>0.52989590797866271</v>
      </c>
      <c r="E57" s="15">
        <f t="shared" si="9"/>
        <v>0.60883501377976423</v>
      </c>
      <c r="F57" s="22">
        <f t="shared" si="10"/>
        <v>0.39999999999999147</v>
      </c>
      <c r="G57" s="23">
        <f t="shared" si="2"/>
        <v>51.428571428570336</v>
      </c>
      <c r="H57" s="19">
        <f t="shared" si="3"/>
        <v>5.9523809523808261E-4</v>
      </c>
      <c r="I57" s="21">
        <f t="shared" si="4"/>
        <v>84.705882352939383</v>
      </c>
      <c r="J57" s="20">
        <f t="shared" si="5"/>
        <v>9.8039215686272448E-4</v>
      </c>
      <c r="K57" s="13">
        <v>28</v>
      </c>
      <c r="L57" s="21">
        <v>17</v>
      </c>
      <c r="M57" s="5"/>
    </row>
    <row r="58" spans="1:13" ht="13">
      <c r="A58" s="31">
        <f>A2-B58</f>
        <v>2.8999999999999915</v>
      </c>
      <c r="B58" s="31">
        <v>127.8</v>
      </c>
      <c r="C58" s="18" t="s">
        <v>62</v>
      </c>
      <c r="D58" s="15">
        <f t="shared" si="8"/>
        <v>0.53097349418555928</v>
      </c>
      <c r="E58" s="15">
        <f t="shared" si="9"/>
        <v>0.61062072806547851</v>
      </c>
      <c r="F58" s="22">
        <f t="shared" si="10"/>
        <v>1.5</v>
      </c>
      <c r="G58" s="23">
        <f t="shared" si="2"/>
        <v>93.103448275862064</v>
      </c>
      <c r="H58" s="19">
        <f t="shared" si="3"/>
        <v>1.0775862068965517E-3</v>
      </c>
      <c r="I58" s="21">
        <f t="shared" si="4"/>
        <v>154.28571428571431</v>
      </c>
      <c r="J58" s="20">
        <f t="shared" si="5"/>
        <v>1.7857142857142857E-3</v>
      </c>
      <c r="K58" s="13">
        <v>58</v>
      </c>
      <c r="L58" s="21">
        <v>35</v>
      </c>
      <c r="M58" s="5"/>
    </row>
    <row r="59" spans="1:13" ht="13">
      <c r="A59" s="13">
        <f>A2-B59</f>
        <v>2.1999999999999886</v>
      </c>
      <c r="B59" s="13">
        <v>128.5</v>
      </c>
      <c r="C59" s="18" t="s">
        <v>63</v>
      </c>
      <c r="D59" s="15">
        <f t="shared" si="8"/>
        <v>0.53243182751889262</v>
      </c>
      <c r="E59" s="15">
        <f t="shared" si="9"/>
        <v>0.61286431780906825</v>
      </c>
      <c r="F59" s="22">
        <f t="shared" si="10"/>
        <v>0.70000000000000284</v>
      </c>
      <c r="G59" s="23">
        <f t="shared" si="2"/>
        <v>126.00000000000051</v>
      </c>
      <c r="H59" s="19">
        <f t="shared" si="3"/>
        <v>1.4583333333333393E-3</v>
      </c>
      <c r="I59" s="21">
        <f t="shared" si="4"/>
        <v>193.84615384615464</v>
      </c>
      <c r="J59" s="20">
        <f t="shared" si="5"/>
        <v>2.2435897435897525E-3</v>
      </c>
      <c r="K59" s="13">
        <v>20</v>
      </c>
      <c r="L59" s="21">
        <v>13</v>
      </c>
      <c r="M59" s="5"/>
    </row>
    <row r="60" spans="1:13" ht="13">
      <c r="A60" s="13">
        <f>A2-B60</f>
        <v>1.8999999999999773</v>
      </c>
      <c r="B60" s="13">
        <v>128.80000000000001</v>
      </c>
      <c r="C60" s="18" t="s">
        <v>64</v>
      </c>
      <c r="D60" s="15">
        <f t="shared" si="8"/>
        <v>0.53270960529667044</v>
      </c>
      <c r="E60" s="15">
        <f t="shared" si="9"/>
        <v>0.61332728077203125</v>
      </c>
      <c r="F60" s="22">
        <f t="shared" si="10"/>
        <v>0.30000000000001137</v>
      </c>
      <c r="G60" s="23">
        <f t="shared" si="2"/>
        <v>24.000000000000909</v>
      </c>
      <c r="H60" s="19">
        <f t="shared" si="3"/>
        <v>2.7777777777778829E-4</v>
      </c>
      <c r="I60" s="21">
        <f t="shared" si="4"/>
        <v>40.000000000001506</v>
      </c>
      <c r="J60" s="20">
        <f t="shared" si="5"/>
        <v>4.6296296296298033E-4</v>
      </c>
      <c r="K60" s="13">
        <v>45</v>
      </c>
      <c r="L60" s="21">
        <v>27</v>
      </c>
      <c r="M60" s="5"/>
    </row>
    <row r="61" spans="1:13" ht="13">
      <c r="A61" s="24">
        <f>A2-B61</f>
        <v>0</v>
      </c>
      <c r="B61" s="24">
        <v>130.69999999999999</v>
      </c>
      <c r="C61" s="14" t="s">
        <v>65</v>
      </c>
      <c r="D61" s="25">
        <f t="shared" si="8"/>
        <v>0.53446886455592968</v>
      </c>
      <c r="E61" s="25">
        <f t="shared" si="9"/>
        <v>0.61637215256690303</v>
      </c>
      <c r="F61" s="26">
        <f t="shared" si="10"/>
        <v>1.8999999999999773</v>
      </c>
      <c r="G61" s="27">
        <f t="shared" si="2"/>
        <v>151.99999999999818</v>
      </c>
      <c r="H61" s="28">
        <f t="shared" si="3"/>
        <v>1.7592592592592382E-3</v>
      </c>
      <c r="I61" s="29">
        <f t="shared" si="4"/>
        <v>263.07692307691997</v>
      </c>
      <c r="J61" s="30">
        <f t="shared" si="5"/>
        <v>3.0448717948717585E-3</v>
      </c>
      <c r="K61" s="24">
        <v>45</v>
      </c>
      <c r="L61" s="29">
        <v>26</v>
      </c>
      <c r="M61" s="5"/>
    </row>
    <row r="62" spans="1:13" ht="14">
      <c r="A62" s="32"/>
      <c r="B62" s="32"/>
      <c r="C62" s="33" t="s">
        <v>66</v>
      </c>
      <c r="D62" s="34">
        <f>SUM(H3:H61)</f>
        <v>0.13863553122259614</v>
      </c>
      <c r="E62" s="34">
        <f>SUM(J3:J61)</f>
        <v>0.21776104145579162</v>
      </c>
      <c r="F62" s="35"/>
      <c r="G62" s="36"/>
      <c r="H62" s="37"/>
      <c r="I62" s="38"/>
      <c r="J62" s="37"/>
      <c r="K62" s="39">
        <f>$B$61/(SUM(G3:G61)/60/60)</f>
        <v>39.281656623722142</v>
      </c>
      <c r="L62" s="39">
        <f>$B$61/(SUM(I3:I61)/60/60)</f>
        <v>25.008299450289453</v>
      </c>
      <c r="M62" s="5"/>
    </row>
    <row r="63" spans="1:13" ht="13">
      <c r="G63" s="3"/>
      <c r="H63" s="3"/>
      <c r="I63" s="3"/>
    </row>
    <row r="64" spans="1:13" ht="13">
      <c r="G64" s="4"/>
      <c r="I64" s="4"/>
    </row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  <row r="950" ht="13"/>
    <row r="951" ht="13"/>
    <row r="952" ht="13"/>
    <row r="953" ht="13"/>
    <row r="954" ht="13"/>
    <row r="955" ht="13"/>
    <row r="956" ht="13"/>
    <row r="957" ht="13"/>
    <row r="958" ht="13"/>
    <row r="959" ht="13"/>
    <row r="960" ht="13"/>
    <row r="961" ht="13"/>
    <row r="962" ht="13"/>
  </sheetData>
  <printOptions horizontalCentered="1" gridLines="1"/>
  <pageMargins left="0.7" right="0.7" top="0.75" bottom="0.75" header="0" footer="0"/>
  <pageSetup paperSize="9" scale="6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949"/>
  <sheetViews>
    <sheetView zoomScale="150" zoomScaleNormal="150" workbookViewId="0">
      <pane xSplit="3" ySplit="1" topLeftCell="D2" activePane="bottomRight" state="frozen"/>
      <selection pane="topRight" activeCell="E1" sqref="E1"/>
      <selection pane="bottomLeft" activeCell="A3" sqref="A3"/>
      <selection pane="bottomRight" sqref="A1:A1048576"/>
    </sheetView>
  </sheetViews>
  <sheetFormatPr baseColWidth="10" defaultColWidth="12.6640625" defaultRowHeight="15.75" customHeight="1"/>
  <cols>
    <col min="1" max="1" width="5.6640625" customWidth="1"/>
    <col min="2" max="2" width="7.1640625" customWidth="1"/>
    <col min="3" max="3" width="50.1640625" customWidth="1"/>
    <col min="4" max="4" width="7.6640625" customWidth="1"/>
    <col min="5" max="5" width="6.1640625" customWidth="1"/>
    <col min="6" max="6" width="12.6640625" hidden="1"/>
    <col min="7" max="7" width="6.6640625" hidden="1" customWidth="1"/>
    <col min="8" max="8" width="7.6640625" hidden="1" customWidth="1"/>
    <col min="9" max="10" width="7.33203125" hidden="1" customWidth="1"/>
    <col min="11" max="11" width="8.6640625" customWidth="1"/>
    <col min="12" max="12" width="9.1640625" customWidth="1"/>
  </cols>
  <sheetData>
    <row r="1" spans="1:13" ht="44" customHeight="1">
      <c r="A1" s="10" t="s">
        <v>2</v>
      </c>
      <c r="B1" s="10" t="s">
        <v>3</v>
      </c>
      <c r="C1" s="11" t="s">
        <v>4</v>
      </c>
      <c r="D1" s="10" t="s">
        <v>5</v>
      </c>
      <c r="E1" s="10" t="s">
        <v>6</v>
      </c>
      <c r="F1" s="12"/>
      <c r="G1" s="12"/>
      <c r="H1" s="12"/>
      <c r="I1" s="12"/>
      <c r="J1" s="12"/>
      <c r="K1" s="10" t="s">
        <v>0</v>
      </c>
      <c r="L1" s="10" t="s">
        <v>1</v>
      </c>
      <c r="M1" s="40"/>
    </row>
    <row r="2" spans="1:13" ht="13">
      <c r="A2" s="13">
        <v>106.3</v>
      </c>
      <c r="B2" s="13">
        <v>0</v>
      </c>
      <c r="C2" s="14" t="s">
        <v>7</v>
      </c>
      <c r="D2" s="15">
        <v>0.4375</v>
      </c>
      <c r="E2" s="15">
        <v>0.44097222222222221</v>
      </c>
      <c r="F2" s="16"/>
      <c r="G2" s="16"/>
      <c r="H2" s="16"/>
      <c r="I2" s="16"/>
      <c r="J2" s="16"/>
      <c r="K2" s="17"/>
      <c r="L2" s="17"/>
      <c r="M2" s="1"/>
    </row>
    <row r="3" spans="1:13" ht="13">
      <c r="A3" s="13">
        <f>A2-B3</f>
        <v>105.39999999999999</v>
      </c>
      <c r="B3" s="13">
        <v>0.9</v>
      </c>
      <c r="C3" s="18" t="s">
        <v>8</v>
      </c>
      <c r="D3" s="15">
        <f t="shared" ref="D3:D55" si="0">D2+H3</f>
        <v>0.43937500000000002</v>
      </c>
      <c r="E3" s="15">
        <f t="shared" ref="E3:E55" si="1">E2+J3</f>
        <v>0.44284722222222223</v>
      </c>
      <c r="F3" s="13">
        <v>0.9</v>
      </c>
      <c r="G3" s="13">
        <f t="shared" ref="G3:G55" si="2">(F3/K3)*60*60</f>
        <v>161.99999999999997</v>
      </c>
      <c r="H3" s="19">
        <f t="shared" ref="H3:H55" si="3">G3/60/60/24</f>
        <v>1.8749999999999999E-3</v>
      </c>
      <c r="I3" s="13">
        <f t="shared" ref="I3:I55" si="4">(F3/L3)*60*60</f>
        <v>161.99999999999997</v>
      </c>
      <c r="J3" s="20">
        <f t="shared" ref="J3:J55" si="5">I3/60/60/24</f>
        <v>1.8749999999999999E-3</v>
      </c>
      <c r="K3" s="13">
        <v>20</v>
      </c>
      <c r="L3" s="21">
        <v>20</v>
      </c>
      <c r="M3" s="1"/>
    </row>
    <row r="4" spans="1:13" ht="13">
      <c r="A4" s="13">
        <f>A2-B4</f>
        <v>103.39999999999999</v>
      </c>
      <c r="B4" s="13">
        <v>2.9</v>
      </c>
      <c r="C4" s="18" t="s">
        <v>9</v>
      </c>
      <c r="D4" s="15">
        <f t="shared" si="0"/>
        <v>0.44270833333333337</v>
      </c>
      <c r="E4" s="15">
        <f t="shared" si="1"/>
        <v>0.44618055555555558</v>
      </c>
      <c r="F4" s="22">
        <f t="shared" ref="F4:F55" si="6">B4-B3</f>
        <v>2</v>
      </c>
      <c r="G4" s="23">
        <f t="shared" si="2"/>
        <v>288</v>
      </c>
      <c r="H4" s="19">
        <f t="shared" si="3"/>
        <v>3.3333333333333335E-3</v>
      </c>
      <c r="I4" s="13">
        <f t="shared" si="4"/>
        <v>288</v>
      </c>
      <c r="J4" s="20">
        <f t="shared" si="5"/>
        <v>3.3333333333333335E-3</v>
      </c>
      <c r="K4" s="13">
        <v>25</v>
      </c>
      <c r="L4" s="21">
        <v>25</v>
      </c>
      <c r="M4" s="1"/>
    </row>
    <row r="5" spans="1:13" ht="13">
      <c r="A5" s="13">
        <f>A2-B5</f>
        <v>103</v>
      </c>
      <c r="B5" s="13">
        <v>3.3</v>
      </c>
      <c r="C5" s="18" t="s">
        <v>10</v>
      </c>
      <c r="D5" s="15">
        <f t="shared" si="0"/>
        <v>0.44337500000000002</v>
      </c>
      <c r="E5" s="15">
        <f t="shared" si="1"/>
        <v>0.44684722222222223</v>
      </c>
      <c r="F5" s="22">
        <f t="shared" si="6"/>
        <v>0.39999999999999991</v>
      </c>
      <c r="G5" s="23">
        <f t="shared" si="2"/>
        <v>57.599999999999994</v>
      </c>
      <c r="H5" s="19">
        <f t="shared" si="3"/>
        <v>6.6666666666666654E-4</v>
      </c>
      <c r="I5" s="13">
        <f t="shared" si="4"/>
        <v>57.599999999999994</v>
      </c>
      <c r="J5" s="20">
        <f t="shared" si="5"/>
        <v>6.6666666666666654E-4</v>
      </c>
      <c r="K5" s="13">
        <v>25</v>
      </c>
      <c r="L5" s="21">
        <v>25</v>
      </c>
      <c r="M5" s="1"/>
    </row>
    <row r="6" spans="1:13" ht="13">
      <c r="A6" s="13">
        <f>A2-B6</f>
        <v>101.6</v>
      </c>
      <c r="B6" s="13">
        <v>4.7</v>
      </c>
      <c r="C6" s="18" t="s">
        <v>11</v>
      </c>
      <c r="D6" s="15">
        <f t="shared" si="0"/>
        <v>0.44570833333333337</v>
      </c>
      <c r="E6" s="15">
        <f t="shared" si="1"/>
        <v>0.44918055555555558</v>
      </c>
      <c r="F6" s="22">
        <f t="shared" si="6"/>
        <v>1.4000000000000004</v>
      </c>
      <c r="G6" s="23">
        <f t="shared" si="2"/>
        <v>201.60000000000005</v>
      </c>
      <c r="H6" s="19">
        <f t="shared" si="3"/>
        <v>2.333333333333334E-3</v>
      </c>
      <c r="I6" s="21">
        <f t="shared" si="4"/>
        <v>201.60000000000005</v>
      </c>
      <c r="J6" s="20">
        <f t="shared" si="5"/>
        <v>2.333333333333334E-3</v>
      </c>
      <c r="K6" s="13">
        <v>25</v>
      </c>
      <c r="L6" s="21">
        <v>25</v>
      </c>
      <c r="M6" s="1"/>
    </row>
    <row r="7" spans="1:13" ht="13">
      <c r="A7" s="13">
        <f>A2-B7</f>
        <v>100.5</v>
      </c>
      <c r="B7" s="13">
        <v>5.8</v>
      </c>
      <c r="C7" s="18" t="s">
        <v>12</v>
      </c>
      <c r="D7" s="15">
        <f t="shared" si="0"/>
        <v>0.44754166666666673</v>
      </c>
      <c r="E7" s="15">
        <f t="shared" si="1"/>
        <v>0.45101388888888894</v>
      </c>
      <c r="F7" s="22">
        <f t="shared" si="6"/>
        <v>1.0999999999999996</v>
      </c>
      <c r="G7" s="23">
        <f t="shared" si="2"/>
        <v>158.39999999999992</v>
      </c>
      <c r="H7" s="19">
        <f t="shared" si="3"/>
        <v>1.8333333333333324E-3</v>
      </c>
      <c r="I7" s="21">
        <f t="shared" si="4"/>
        <v>158.39999999999992</v>
      </c>
      <c r="J7" s="20">
        <f t="shared" si="5"/>
        <v>1.8333333333333324E-3</v>
      </c>
      <c r="K7" s="13">
        <v>25</v>
      </c>
      <c r="L7" s="21">
        <v>25</v>
      </c>
      <c r="M7" s="1"/>
    </row>
    <row r="8" spans="1:13" ht="13">
      <c r="A8" s="13">
        <f>A2-B8</f>
        <v>100</v>
      </c>
      <c r="B8" s="13">
        <v>6.3</v>
      </c>
      <c r="C8" s="18" t="s">
        <v>13</v>
      </c>
      <c r="D8" s="15">
        <f t="shared" si="0"/>
        <v>0.44803769841269847</v>
      </c>
      <c r="E8" s="15">
        <f t="shared" si="1"/>
        <v>0.45200595238095242</v>
      </c>
      <c r="F8" s="22">
        <f t="shared" si="6"/>
        <v>0.5</v>
      </c>
      <c r="G8" s="23">
        <f t="shared" si="2"/>
        <v>42.857142857142854</v>
      </c>
      <c r="H8" s="19">
        <f t="shared" si="3"/>
        <v>4.960317460317459E-4</v>
      </c>
      <c r="I8" s="21">
        <f t="shared" si="4"/>
        <v>85.714285714285708</v>
      </c>
      <c r="J8" s="20">
        <f t="shared" si="5"/>
        <v>9.9206349206349179E-4</v>
      </c>
      <c r="K8" s="13">
        <v>42</v>
      </c>
      <c r="L8" s="21">
        <f t="shared" ref="L8:L55" si="7">K8*0.5</f>
        <v>21</v>
      </c>
      <c r="M8" s="1"/>
    </row>
    <row r="9" spans="1:13" ht="13">
      <c r="A9" s="13">
        <f>A2-B9</f>
        <v>99.5</v>
      </c>
      <c r="B9" s="13">
        <v>6.8</v>
      </c>
      <c r="C9" s="18" t="s">
        <v>14</v>
      </c>
      <c r="D9" s="15">
        <f t="shared" si="0"/>
        <v>0.44853373015873022</v>
      </c>
      <c r="E9" s="15">
        <f t="shared" si="1"/>
        <v>0.45299801587301591</v>
      </c>
      <c r="F9" s="22">
        <f t="shared" si="6"/>
        <v>0.5</v>
      </c>
      <c r="G9" s="23">
        <f t="shared" si="2"/>
        <v>42.857142857142854</v>
      </c>
      <c r="H9" s="19">
        <f t="shared" si="3"/>
        <v>4.960317460317459E-4</v>
      </c>
      <c r="I9" s="21">
        <f t="shared" si="4"/>
        <v>85.714285714285708</v>
      </c>
      <c r="J9" s="20">
        <f t="shared" si="5"/>
        <v>9.9206349206349179E-4</v>
      </c>
      <c r="K9" s="13">
        <v>42</v>
      </c>
      <c r="L9" s="21">
        <f t="shared" si="7"/>
        <v>21</v>
      </c>
      <c r="M9" s="1"/>
    </row>
    <row r="10" spans="1:13" ht="13">
      <c r="A10" s="24">
        <f>A2-B10</f>
        <v>98.399999999999991</v>
      </c>
      <c r="B10" s="24">
        <v>7.9</v>
      </c>
      <c r="C10" s="14" t="s">
        <v>15</v>
      </c>
      <c r="D10" s="25">
        <f t="shared" si="0"/>
        <v>0.44955224867724874</v>
      </c>
      <c r="E10" s="25">
        <f t="shared" si="1"/>
        <v>0.45503505291005297</v>
      </c>
      <c r="F10" s="26">
        <f t="shared" si="6"/>
        <v>1.1000000000000005</v>
      </c>
      <c r="G10" s="27">
        <f t="shared" si="2"/>
        <v>88.000000000000043</v>
      </c>
      <c r="H10" s="28">
        <f t="shared" si="3"/>
        <v>1.0185185185185191E-3</v>
      </c>
      <c r="I10" s="29">
        <f t="shared" si="4"/>
        <v>176.00000000000009</v>
      </c>
      <c r="J10" s="30">
        <f t="shared" si="5"/>
        <v>2.0370370370370382E-3</v>
      </c>
      <c r="K10" s="24">
        <v>45</v>
      </c>
      <c r="L10" s="29">
        <f t="shared" si="7"/>
        <v>22.5</v>
      </c>
      <c r="M10" s="1"/>
    </row>
    <row r="11" spans="1:13" ht="13">
      <c r="A11" s="13">
        <f>A2-B11</f>
        <v>96.6</v>
      </c>
      <c r="B11" s="13">
        <v>9.6999999999999993</v>
      </c>
      <c r="C11" s="18" t="s">
        <v>16</v>
      </c>
      <c r="D11" s="15">
        <f t="shared" si="0"/>
        <v>0.45105224867724875</v>
      </c>
      <c r="E11" s="15">
        <f t="shared" si="1"/>
        <v>0.45803505291005298</v>
      </c>
      <c r="F11" s="22">
        <f t="shared" si="6"/>
        <v>1.7999999999999989</v>
      </c>
      <c r="G11" s="23">
        <f t="shared" si="2"/>
        <v>129.59999999999991</v>
      </c>
      <c r="H11" s="19">
        <f t="shared" si="3"/>
        <v>1.4999999999999987E-3</v>
      </c>
      <c r="I11" s="21">
        <f t="shared" si="4"/>
        <v>259.19999999999982</v>
      </c>
      <c r="J11" s="20">
        <f t="shared" si="5"/>
        <v>2.9999999999999975E-3</v>
      </c>
      <c r="K11" s="13">
        <v>50</v>
      </c>
      <c r="L11" s="21">
        <f t="shared" si="7"/>
        <v>25</v>
      </c>
      <c r="M11" s="1"/>
    </row>
    <row r="12" spans="1:13" ht="13">
      <c r="A12" s="13">
        <f>A2-B12</f>
        <v>94.6</v>
      </c>
      <c r="B12" s="13">
        <v>11.7</v>
      </c>
      <c r="C12" s="18" t="s">
        <v>17</v>
      </c>
      <c r="D12" s="15">
        <f t="shared" si="0"/>
        <v>0.45282529832263879</v>
      </c>
      <c r="E12" s="15">
        <f t="shared" si="1"/>
        <v>0.46158115220083312</v>
      </c>
      <c r="F12" s="22">
        <f t="shared" si="6"/>
        <v>2</v>
      </c>
      <c r="G12" s="23">
        <f t="shared" si="2"/>
        <v>153.19148936170214</v>
      </c>
      <c r="H12" s="19">
        <f t="shared" si="3"/>
        <v>1.7730496453900709E-3</v>
      </c>
      <c r="I12" s="21">
        <f t="shared" si="4"/>
        <v>306.38297872340428</v>
      </c>
      <c r="J12" s="20">
        <f t="shared" si="5"/>
        <v>3.5460992907801418E-3</v>
      </c>
      <c r="K12" s="13">
        <v>47</v>
      </c>
      <c r="L12" s="21">
        <f t="shared" si="7"/>
        <v>23.5</v>
      </c>
      <c r="M12" s="1"/>
    </row>
    <row r="13" spans="1:13" ht="13">
      <c r="A13" s="13">
        <f>A2-B13</f>
        <v>93.399999999999991</v>
      </c>
      <c r="B13" s="13">
        <v>12.9</v>
      </c>
      <c r="C13" s="18" t="s">
        <v>18</v>
      </c>
      <c r="D13" s="15">
        <f t="shared" si="0"/>
        <v>0.45393640943374991</v>
      </c>
      <c r="E13" s="15">
        <f t="shared" si="1"/>
        <v>0.46380337442305536</v>
      </c>
      <c r="F13" s="22">
        <f t="shared" si="6"/>
        <v>1.2000000000000011</v>
      </c>
      <c r="G13" s="23">
        <f t="shared" si="2"/>
        <v>96.000000000000085</v>
      </c>
      <c r="H13" s="19">
        <f t="shared" si="3"/>
        <v>1.111111111111112E-3</v>
      </c>
      <c r="I13" s="21">
        <f t="shared" si="4"/>
        <v>192.00000000000017</v>
      </c>
      <c r="J13" s="20">
        <f t="shared" si="5"/>
        <v>2.222222222222224E-3</v>
      </c>
      <c r="K13" s="13">
        <v>45</v>
      </c>
      <c r="L13" s="21">
        <f t="shared" si="7"/>
        <v>22.5</v>
      </c>
      <c r="M13" s="1"/>
    </row>
    <row r="14" spans="1:13" ht="13">
      <c r="A14" s="13">
        <f>A2-B14</f>
        <v>92.3</v>
      </c>
      <c r="B14" s="13">
        <v>14</v>
      </c>
      <c r="C14" s="18" t="s">
        <v>19</v>
      </c>
      <c r="D14" s="15">
        <f t="shared" si="0"/>
        <v>0.45491158673871446</v>
      </c>
      <c r="E14" s="15">
        <f t="shared" si="1"/>
        <v>0.46575372903298445</v>
      </c>
      <c r="F14" s="22">
        <f t="shared" si="6"/>
        <v>1.0999999999999996</v>
      </c>
      <c r="G14" s="23">
        <f t="shared" si="2"/>
        <v>84.255319148936138</v>
      </c>
      <c r="H14" s="19">
        <f t="shared" si="3"/>
        <v>9.7517730496453857E-4</v>
      </c>
      <c r="I14" s="21">
        <f t="shared" si="4"/>
        <v>168.51063829787228</v>
      </c>
      <c r="J14" s="20">
        <f t="shared" si="5"/>
        <v>1.9503546099290771E-3</v>
      </c>
      <c r="K14" s="13">
        <v>47</v>
      </c>
      <c r="L14" s="21">
        <f t="shared" si="7"/>
        <v>23.5</v>
      </c>
      <c r="M14" s="1"/>
    </row>
    <row r="15" spans="1:13" ht="13">
      <c r="A15" s="13">
        <f>A2-B15</f>
        <v>90.199999999999989</v>
      </c>
      <c r="B15" s="13">
        <v>16.100000000000001</v>
      </c>
      <c r="C15" s="18" t="s">
        <v>20</v>
      </c>
      <c r="D15" s="15">
        <f t="shared" si="0"/>
        <v>0.45685603118315893</v>
      </c>
      <c r="E15" s="15">
        <f t="shared" si="1"/>
        <v>0.46964261792187334</v>
      </c>
      <c r="F15" s="22">
        <f t="shared" si="6"/>
        <v>2.1000000000000014</v>
      </c>
      <c r="G15" s="23">
        <f t="shared" si="2"/>
        <v>168.00000000000009</v>
      </c>
      <c r="H15" s="19">
        <f t="shared" si="3"/>
        <v>1.9444444444444457E-3</v>
      </c>
      <c r="I15" s="21">
        <f t="shared" si="4"/>
        <v>336.00000000000017</v>
      </c>
      <c r="J15" s="20">
        <f t="shared" si="5"/>
        <v>3.8888888888888914E-3</v>
      </c>
      <c r="K15" s="13">
        <v>45</v>
      </c>
      <c r="L15" s="21">
        <f t="shared" si="7"/>
        <v>22.5</v>
      </c>
      <c r="M15" s="1"/>
    </row>
    <row r="16" spans="1:13" ht="13">
      <c r="A16" s="13">
        <f>A2-B16</f>
        <v>88.1</v>
      </c>
      <c r="B16" s="13">
        <v>18.2</v>
      </c>
      <c r="C16" s="18" t="s">
        <v>21</v>
      </c>
      <c r="D16" s="15">
        <f t="shared" si="0"/>
        <v>0.4587177333108185</v>
      </c>
      <c r="E16" s="15">
        <f t="shared" si="1"/>
        <v>0.47336602217719248</v>
      </c>
      <c r="F16" s="22">
        <f t="shared" si="6"/>
        <v>2.0999999999999979</v>
      </c>
      <c r="G16" s="23">
        <f t="shared" si="2"/>
        <v>160.85106382978708</v>
      </c>
      <c r="H16" s="19">
        <f t="shared" si="3"/>
        <v>1.8617021276595728E-3</v>
      </c>
      <c r="I16" s="21">
        <f t="shared" si="4"/>
        <v>321.70212765957416</v>
      </c>
      <c r="J16" s="20">
        <f t="shared" si="5"/>
        <v>3.7234042553191456E-3</v>
      </c>
      <c r="K16" s="13">
        <v>47</v>
      </c>
      <c r="L16" s="21">
        <f t="shared" si="7"/>
        <v>23.5</v>
      </c>
      <c r="M16" s="1"/>
    </row>
    <row r="17" spans="1:13" ht="13">
      <c r="A17" s="13">
        <f>A2-B17</f>
        <v>86.8</v>
      </c>
      <c r="B17" s="13">
        <v>19.5</v>
      </c>
      <c r="C17" s="18" t="s">
        <v>22</v>
      </c>
      <c r="D17" s="15">
        <f t="shared" si="0"/>
        <v>0.45980106664415182</v>
      </c>
      <c r="E17" s="15">
        <f t="shared" si="1"/>
        <v>0.47553268884385913</v>
      </c>
      <c r="F17" s="22">
        <f t="shared" si="6"/>
        <v>1.3000000000000007</v>
      </c>
      <c r="G17" s="23">
        <f t="shared" si="2"/>
        <v>93.600000000000037</v>
      </c>
      <c r="H17" s="19">
        <f t="shared" si="3"/>
        <v>1.0833333333333339E-3</v>
      </c>
      <c r="I17" s="21">
        <f t="shared" si="4"/>
        <v>187.20000000000007</v>
      </c>
      <c r="J17" s="20">
        <f t="shared" si="5"/>
        <v>2.1666666666666679E-3</v>
      </c>
      <c r="K17" s="13">
        <v>50</v>
      </c>
      <c r="L17" s="21">
        <f t="shared" si="7"/>
        <v>25</v>
      </c>
      <c r="M17" s="1"/>
    </row>
    <row r="18" spans="1:13" ht="13">
      <c r="A18" s="31">
        <f>A2-B18</f>
        <v>86</v>
      </c>
      <c r="B18" s="31">
        <v>20.3</v>
      </c>
      <c r="C18" s="18" t="s">
        <v>23</v>
      </c>
      <c r="D18" s="15">
        <f t="shared" si="0"/>
        <v>0.46054180738489259</v>
      </c>
      <c r="E18" s="15">
        <f t="shared" si="1"/>
        <v>0.4770141703253406</v>
      </c>
      <c r="F18" s="22">
        <f t="shared" si="6"/>
        <v>0.80000000000000071</v>
      </c>
      <c r="G18" s="23">
        <f t="shared" si="2"/>
        <v>64.000000000000071</v>
      </c>
      <c r="H18" s="19">
        <f t="shared" si="3"/>
        <v>7.4074074074074146E-4</v>
      </c>
      <c r="I18" s="21">
        <f t="shared" si="4"/>
        <v>128.00000000000014</v>
      </c>
      <c r="J18" s="20">
        <f t="shared" si="5"/>
        <v>1.4814814814814829E-3</v>
      </c>
      <c r="K18" s="13">
        <v>45</v>
      </c>
      <c r="L18" s="21">
        <f t="shared" si="7"/>
        <v>22.5</v>
      </c>
      <c r="M18" s="1"/>
    </row>
    <row r="19" spans="1:13" ht="13">
      <c r="A19" s="13">
        <f>A2-B19</f>
        <v>83.9</v>
      </c>
      <c r="B19" s="13">
        <v>22.4</v>
      </c>
      <c r="C19" s="18" t="s">
        <v>24</v>
      </c>
      <c r="D19" s="15">
        <f t="shared" si="0"/>
        <v>0.4627293073848926</v>
      </c>
      <c r="E19" s="15">
        <f t="shared" si="1"/>
        <v>0.48138917032534062</v>
      </c>
      <c r="F19" s="22">
        <f t="shared" si="6"/>
        <v>2.0999999999999979</v>
      </c>
      <c r="G19" s="23">
        <f t="shared" si="2"/>
        <v>188.9999999999998</v>
      </c>
      <c r="H19" s="19">
        <f t="shared" si="3"/>
        <v>2.187499999999998E-3</v>
      </c>
      <c r="I19" s="21">
        <f t="shared" si="4"/>
        <v>377.9999999999996</v>
      </c>
      <c r="J19" s="20">
        <f t="shared" si="5"/>
        <v>4.3749999999999961E-3</v>
      </c>
      <c r="K19" s="13">
        <v>40</v>
      </c>
      <c r="L19" s="21">
        <f t="shared" si="7"/>
        <v>20</v>
      </c>
      <c r="M19" s="2"/>
    </row>
    <row r="20" spans="1:13" ht="13">
      <c r="A20" s="13">
        <f>A2-B20</f>
        <v>82.5</v>
      </c>
      <c r="B20" s="13">
        <v>23.8</v>
      </c>
      <c r="C20" s="18" t="s">
        <v>25</v>
      </c>
      <c r="D20" s="15">
        <f t="shared" si="0"/>
        <v>0.46488980121205309</v>
      </c>
      <c r="E20" s="15">
        <f t="shared" si="1"/>
        <v>0.48571015797966161</v>
      </c>
      <c r="F20" s="22">
        <f t="shared" si="6"/>
        <v>1.4000000000000021</v>
      </c>
      <c r="G20" s="23">
        <f t="shared" si="2"/>
        <v>186.66666666666697</v>
      </c>
      <c r="H20" s="19">
        <f t="shared" si="3"/>
        <v>2.1604938271604971E-3</v>
      </c>
      <c r="I20" s="21">
        <f t="shared" si="4"/>
        <v>373.33333333333394</v>
      </c>
      <c r="J20" s="20">
        <f t="shared" si="5"/>
        <v>4.3209876543209942E-3</v>
      </c>
      <c r="K20" s="13">
        <v>27</v>
      </c>
      <c r="L20" s="21">
        <f t="shared" si="7"/>
        <v>13.5</v>
      </c>
      <c r="M20" s="1"/>
    </row>
    <row r="21" spans="1:13" ht="13">
      <c r="A21" s="13">
        <f>A2-B21</f>
        <v>79.900000000000006</v>
      </c>
      <c r="B21" s="13">
        <v>26.4</v>
      </c>
      <c r="C21" s="18" t="s">
        <v>26</v>
      </c>
      <c r="D21" s="15">
        <f t="shared" si="0"/>
        <v>0.46705646787871974</v>
      </c>
      <c r="E21" s="15">
        <f t="shared" si="1"/>
        <v>0.49004349131299496</v>
      </c>
      <c r="F21" s="22">
        <f t="shared" si="6"/>
        <v>2.5999999999999979</v>
      </c>
      <c r="G21" s="23">
        <f t="shared" si="2"/>
        <v>187.19999999999985</v>
      </c>
      <c r="H21" s="19">
        <f t="shared" si="3"/>
        <v>2.1666666666666648E-3</v>
      </c>
      <c r="I21" s="21">
        <f t="shared" si="4"/>
        <v>374.39999999999969</v>
      </c>
      <c r="J21" s="20">
        <f t="shared" si="5"/>
        <v>4.3333333333333297E-3</v>
      </c>
      <c r="K21" s="13">
        <v>50</v>
      </c>
      <c r="L21" s="21">
        <f t="shared" si="7"/>
        <v>25</v>
      </c>
      <c r="M21" s="1"/>
    </row>
    <row r="22" spans="1:13" ht="13">
      <c r="A22" s="13">
        <f>A2-B22</f>
        <v>72.8</v>
      </c>
      <c r="B22" s="13">
        <v>33.5</v>
      </c>
      <c r="C22" s="18" t="s">
        <v>27</v>
      </c>
      <c r="D22" s="15">
        <f t="shared" si="0"/>
        <v>0.47198702343427529</v>
      </c>
      <c r="E22" s="15">
        <f t="shared" si="1"/>
        <v>0.49990460242410606</v>
      </c>
      <c r="F22" s="22">
        <f t="shared" si="6"/>
        <v>7.1000000000000014</v>
      </c>
      <c r="G22" s="23">
        <f t="shared" si="2"/>
        <v>426.00000000000011</v>
      </c>
      <c r="H22" s="19">
        <f t="shared" si="3"/>
        <v>4.9305555555555569E-3</v>
      </c>
      <c r="I22" s="21">
        <f t="shared" si="4"/>
        <v>852.00000000000023</v>
      </c>
      <c r="J22" s="20">
        <f t="shared" si="5"/>
        <v>9.8611111111111139E-3</v>
      </c>
      <c r="K22" s="13">
        <v>60</v>
      </c>
      <c r="L22" s="21">
        <f t="shared" si="7"/>
        <v>30</v>
      </c>
      <c r="M22" s="1"/>
    </row>
    <row r="23" spans="1:13" ht="13">
      <c r="A23" s="13">
        <f>A2-B23</f>
        <v>70</v>
      </c>
      <c r="B23" s="13">
        <v>36.299999999999997</v>
      </c>
      <c r="C23" s="18" t="s">
        <v>28</v>
      </c>
      <c r="D23" s="15">
        <f t="shared" si="0"/>
        <v>0.47423061317786502</v>
      </c>
      <c r="E23" s="15">
        <f t="shared" si="1"/>
        <v>0.50439178191128553</v>
      </c>
      <c r="F23" s="22">
        <f t="shared" si="6"/>
        <v>2.7999999999999972</v>
      </c>
      <c r="G23" s="23">
        <f t="shared" si="2"/>
        <v>193.84615384615367</v>
      </c>
      <c r="H23" s="19">
        <f t="shared" si="3"/>
        <v>2.2435897435897413E-3</v>
      </c>
      <c r="I23" s="21">
        <f t="shared" si="4"/>
        <v>387.69230769230734</v>
      </c>
      <c r="J23" s="20">
        <f t="shared" si="5"/>
        <v>4.4871794871794825E-3</v>
      </c>
      <c r="K23" s="13">
        <v>52</v>
      </c>
      <c r="L23" s="21">
        <f t="shared" si="7"/>
        <v>26</v>
      </c>
      <c r="M23" s="1"/>
    </row>
    <row r="24" spans="1:13" ht="13">
      <c r="A24" s="13">
        <f>A2-B24</f>
        <v>66.8</v>
      </c>
      <c r="B24" s="13">
        <v>39.5</v>
      </c>
      <c r="C24" s="18" t="s">
        <v>29</v>
      </c>
      <c r="D24" s="15">
        <f t="shared" si="0"/>
        <v>0.47804013698738884</v>
      </c>
      <c r="E24" s="15">
        <f t="shared" si="1"/>
        <v>0.51201082953033317</v>
      </c>
      <c r="F24" s="22">
        <f t="shared" si="6"/>
        <v>3.2000000000000028</v>
      </c>
      <c r="G24" s="23">
        <f t="shared" si="2"/>
        <v>329.14285714285745</v>
      </c>
      <c r="H24" s="19">
        <f t="shared" si="3"/>
        <v>3.809523809523813E-3</v>
      </c>
      <c r="I24" s="21">
        <f t="shared" si="4"/>
        <v>658.2857142857149</v>
      </c>
      <c r="J24" s="20">
        <f t="shared" si="5"/>
        <v>7.619047619047626E-3</v>
      </c>
      <c r="K24" s="13">
        <v>35</v>
      </c>
      <c r="L24" s="21">
        <f t="shared" si="7"/>
        <v>17.5</v>
      </c>
      <c r="M24" s="1"/>
    </row>
    <row r="25" spans="1:13" ht="13">
      <c r="A25" s="13">
        <f>A2-B25</f>
        <v>64.8</v>
      </c>
      <c r="B25" s="13">
        <v>41.5</v>
      </c>
      <c r="C25" s="18" t="s">
        <v>30</v>
      </c>
      <c r="D25" s="15">
        <f t="shared" si="0"/>
        <v>0.48166332539318596</v>
      </c>
      <c r="E25" s="15">
        <f t="shared" si="1"/>
        <v>0.5192572063419274</v>
      </c>
      <c r="F25" s="22">
        <f t="shared" si="6"/>
        <v>2</v>
      </c>
      <c r="G25" s="23">
        <f t="shared" si="2"/>
        <v>313.04347826086956</v>
      </c>
      <c r="H25" s="19">
        <f t="shared" si="3"/>
        <v>3.6231884057971015E-3</v>
      </c>
      <c r="I25" s="21">
        <f t="shared" si="4"/>
        <v>626.08695652173913</v>
      </c>
      <c r="J25" s="20">
        <f t="shared" si="5"/>
        <v>7.246376811594203E-3</v>
      </c>
      <c r="K25" s="13">
        <v>23</v>
      </c>
      <c r="L25" s="21">
        <f t="shared" si="7"/>
        <v>11.5</v>
      </c>
      <c r="M25" s="2"/>
    </row>
    <row r="26" spans="1:13" ht="13">
      <c r="A26" s="13">
        <f>A2-B26</f>
        <v>59.8</v>
      </c>
      <c r="B26" s="13">
        <v>46.5</v>
      </c>
      <c r="C26" s="18" t="s">
        <v>31</v>
      </c>
      <c r="D26" s="15">
        <f t="shared" si="0"/>
        <v>0.48629295502281561</v>
      </c>
      <c r="E26" s="15">
        <f t="shared" si="1"/>
        <v>0.5285164656011867</v>
      </c>
      <c r="F26" s="22">
        <f t="shared" si="6"/>
        <v>5</v>
      </c>
      <c r="G26" s="23">
        <f t="shared" si="2"/>
        <v>399.99999999999994</v>
      </c>
      <c r="H26" s="19">
        <f t="shared" si="3"/>
        <v>4.6296296296296294E-3</v>
      </c>
      <c r="I26" s="21">
        <f t="shared" si="4"/>
        <v>799.99999999999989</v>
      </c>
      <c r="J26" s="20">
        <f t="shared" si="5"/>
        <v>9.2592592592592587E-3</v>
      </c>
      <c r="K26" s="13">
        <v>45</v>
      </c>
      <c r="L26" s="21">
        <f t="shared" si="7"/>
        <v>22.5</v>
      </c>
      <c r="M26" s="1"/>
    </row>
    <row r="27" spans="1:13" ht="13">
      <c r="A27" s="13">
        <f>A2-B27</f>
        <v>56.199999999999996</v>
      </c>
      <c r="B27" s="13">
        <v>50.1</v>
      </c>
      <c r="C27" s="18" t="s">
        <v>67</v>
      </c>
      <c r="D27" s="15">
        <f t="shared" si="0"/>
        <v>0.48917757040743098</v>
      </c>
      <c r="E27" s="15">
        <f t="shared" si="1"/>
        <v>0.53428569637041745</v>
      </c>
      <c r="F27" s="22">
        <f t="shared" si="6"/>
        <v>3.6000000000000014</v>
      </c>
      <c r="G27" s="23">
        <f t="shared" si="2"/>
        <v>249.23076923076937</v>
      </c>
      <c r="H27" s="19">
        <f t="shared" si="3"/>
        <v>2.8846153846153861E-3</v>
      </c>
      <c r="I27" s="21">
        <f t="shared" si="4"/>
        <v>498.46153846153874</v>
      </c>
      <c r="J27" s="20">
        <f t="shared" si="5"/>
        <v>5.7692307692307722E-3</v>
      </c>
      <c r="K27" s="13">
        <v>52</v>
      </c>
      <c r="L27" s="21">
        <f t="shared" si="7"/>
        <v>26</v>
      </c>
      <c r="M27" s="1"/>
    </row>
    <row r="28" spans="1:13" ht="13">
      <c r="A28" s="13">
        <f>A2-B28</f>
        <v>53.8</v>
      </c>
      <c r="B28" s="13">
        <v>52.5</v>
      </c>
      <c r="C28" s="18" t="s">
        <v>68</v>
      </c>
      <c r="D28" s="15">
        <f t="shared" si="0"/>
        <v>0.49102942225928281</v>
      </c>
      <c r="E28" s="15">
        <f t="shared" si="1"/>
        <v>0.5379894000741211</v>
      </c>
      <c r="F28" s="22">
        <f t="shared" si="6"/>
        <v>2.3999999999999986</v>
      </c>
      <c r="G28" s="23">
        <f t="shared" si="2"/>
        <v>159.99999999999991</v>
      </c>
      <c r="H28" s="19">
        <f t="shared" si="3"/>
        <v>1.8518518518518508E-3</v>
      </c>
      <c r="I28" s="21">
        <f t="shared" si="4"/>
        <v>319.99999999999983</v>
      </c>
      <c r="J28" s="20">
        <f t="shared" si="5"/>
        <v>3.7037037037037017E-3</v>
      </c>
      <c r="K28" s="13">
        <v>54</v>
      </c>
      <c r="L28" s="21">
        <f t="shared" si="7"/>
        <v>27</v>
      </c>
      <c r="M28" s="1"/>
    </row>
    <row r="29" spans="1:13" ht="13">
      <c r="A29" s="13">
        <f>A2-B29</f>
        <v>51.4</v>
      </c>
      <c r="B29" s="13">
        <v>54.9</v>
      </c>
      <c r="C29" s="18" t="s">
        <v>40</v>
      </c>
      <c r="D29" s="15">
        <f t="shared" si="0"/>
        <v>0.49447769812135178</v>
      </c>
      <c r="E29" s="15">
        <f t="shared" si="1"/>
        <v>0.54488595179825905</v>
      </c>
      <c r="F29" s="22">
        <f t="shared" si="6"/>
        <v>2.3999999999999986</v>
      </c>
      <c r="G29" s="23">
        <f t="shared" si="2"/>
        <v>297.93103448275849</v>
      </c>
      <c r="H29" s="19">
        <f t="shared" si="3"/>
        <v>3.4482758620689637E-3</v>
      </c>
      <c r="I29" s="21">
        <f t="shared" si="4"/>
        <v>595.86206896551698</v>
      </c>
      <c r="J29" s="20">
        <f t="shared" si="5"/>
        <v>6.8965517241379275E-3</v>
      </c>
      <c r="K29" s="13">
        <v>29</v>
      </c>
      <c r="L29" s="21">
        <f t="shared" si="7"/>
        <v>14.5</v>
      </c>
      <c r="M29" s="1"/>
    </row>
    <row r="30" spans="1:13" ht="13">
      <c r="A30" s="13">
        <f>A2-B30</f>
        <v>46.199999999999996</v>
      </c>
      <c r="B30" s="13">
        <v>60.1</v>
      </c>
      <c r="C30" s="18" t="s">
        <v>28</v>
      </c>
      <c r="D30" s="15">
        <f t="shared" si="0"/>
        <v>0.49827886771199503</v>
      </c>
      <c r="E30" s="15">
        <f t="shared" si="1"/>
        <v>0.55248829097954555</v>
      </c>
      <c r="F30" s="22">
        <f t="shared" si="6"/>
        <v>5.2000000000000028</v>
      </c>
      <c r="G30" s="23">
        <f t="shared" si="2"/>
        <v>328.42105263157913</v>
      </c>
      <c r="H30" s="19">
        <f t="shared" si="3"/>
        <v>3.801169590643277E-3</v>
      </c>
      <c r="I30" s="21">
        <f t="shared" si="4"/>
        <v>656.84210526315826</v>
      </c>
      <c r="J30" s="20">
        <f t="shared" si="5"/>
        <v>7.602339181286554E-3</v>
      </c>
      <c r="K30" s="21">
        <v>57</v>
      </c>
      <c r="L30" s="21">
        <f t="shared" si="7"/>
        <v>28.5</v>
      </c>
      <c r="M30" s="1"/>
    </row>
    <row r="31" spans="1:13" ht="13">
      <c r="A31" s="13">
        <f>A2-B31</f>
        <v>38.599999999999994</v>
      </c>
      <c r="B31" s="13">
        <v>67.7</v>
      </c>
      <c r="C31" s="18" t="s">
        <v>41</v>
      </c>
      <c r="D31" s="15">
        <f t="shared" si="0"/>
        <v>0.50849392147543593</v>
      </c>
      <c r="E31" s="15">
        <f t="shared" si="1"/>
        <v>0.57291839850642723</v>
      </c>
      <c r="F31" s="22">
        <f t="shared" si="6"/>
        <v>7.6000000000000014</v>
      </c>
      <c r="G31" s="23">
        <f t="shared" si="2"/>
        <v>882.58064516129048</v>
      </c>
      <c r="H31" s="19">
        <f t="shared" si="3"/>
        <v>1.0215053763440863E-2</v>
      </c>
      <c r="I31" s="21">
        <f t="shared" si="4"/>
        <v>1765.161290322581</v>
      </c>
      <c r="J31" s="20">
        <f t="shared" si="5"/>
        <v>2.0430107526881725E-2</v>
      </c>
      <c r="K31" s="13">
        <v>31</v>
      </c>
      <c r="L31" s="21">
        <f t="shared" si="7"/>
        <v>15.5</v>
      </c>
      <c r="M31" s="1"/>
    </row>
    <row r="32" spans="1:13" ht="13">
      <c r="A32" s="13">
        <f>A2-B32</f>
        <v>36.099999999999994</v>
      </c>
      <c r="B32" s="13">
        <v>70.2</v>
      </c>
      <c r="C32" s="18" t="s">
        <v>42</v>
      </c>
      <c r="D32" s="15">
        <f t="shared" si="0"/>
        <v>0.51109808814210256</v>
      </c>
      <c r="E32" s="15">
        <f t="shared" si="1"/>
        <v>0.5781267318397606</v>
      </c>
      <c r="F32" s="22">
        <f t="shared" si="6"/>
        <v>2.5</v>
      </c>
      <c r="G32" s="23">
        <f t="shared" si="2"/>
        <v>225</v>
      </c>
      <c r="H32" s="19">
        <f t="shared" si="3"/>
        <v>2.6041666666666665E-3</v>
      </c>
      <c r="I32" s="21">
        <f t="shared" si="4"/>
        <v>450</v>
      </c>
      <c r="J32" s="20">
        <f t="shared" si="5"/>
        <v>5.208333333333333E-3</v>
      </c>
      <c r="K32" s="13">
        <v>40</v>
      </c>
      <c r="L32" s="21">
        <f t="shared" si="7"/>
        <v>20</v>
      </c>
      <c r="M32" s="1"/>
    </row>
    <row r="33" spans="1:13" ht="13">
      <c r="A33" s="13">
        <f>A2-B33</f>
        <v>35.399999999999991</v>
      </c>
      <c r="B33" s="13">
        <v>70.900000000000006</v>
      </c>
      <c r="C33" s="18" t="s">
        <v>43</v>
      </c>
      <c r="D33" s="15">
        <f t="shared" si="0"/>
        <v>0.51165898557800005</v>
      </c>
      <c r="E33" s="15">
        <f t="shared" si="1"/>
        <v>0.57924852671155547</v>
      </c>
      <c r="F33" s="22">
        <f t="shared" si="6"/>
        <v>0.70000000000000284</v>
      </c>
      <c r="G33" s="23">
        <f t="shared" si="2"/>
        <v>48.461538461538659</v>
      </c>
      <c r="H33" s="19">
        <f t="shared" si="3"/>
        <v>5.6089743589743813E-4</v>
      </c>
      <c r="I33" s="21">
        <f t="shared" si="4"/>
        <v>96.923076923077318</v>
      </c>
      <c r="J33" s="20">
        <f t="shared" si="5"/>
        <v>1.1217948717948763E-3</v>
      </c>
      <c r="K33" s="13">
        <v>52</v>
      </c>
      <c r="L33" s="21">
        <f t="shared" si="7"/>
        <v>26</v>
      </c>
      <c r="M33" s="1"/>
    </row>
    <row r="34" spans="1:13" ht="13">
      <c r="A34" s="13">
        <f>A2-B34</f>
        <v>31.5</v>
      </c>
      <c r="B34" s="13">
        <v>74.8</v>
      </c>
      <c r="C34" s="18" t="s">
        <v>44</v>
      </c>
      <c r="D34" s="15">
        <f t="shared" si="0"/>
        <v>0.51511643238651073</v>
      </c>
      <c r="E34" s="15">
        <f t="shared" si="1"/>
        <v>0.58616342032857671</v>
      </c>
      <c r="F34" s="22">
        <f t="shared" si="6"/>
        <v>3.8999999999999915</v>
      </c>
      <c r="G34" s="23">
        <f t="shared" si="2"/>
        <v>298.72340425531848</v>
      </c>
      <c r="H34" s="19">
        <f t="shared" si="3"/>
        <v>3.4574468085106307E-3</v>
      </c>
      <c r="I34" s="21">
        <f t="shared" si="4"/>
        <v>597.44680851063697</v>
      </c>
      <c r="J34" s="20">
        <f t="shared" si="5"/>
        <v>6.9148936170212614E-3</v>
      </c>
      <c r="K34" s="13">
        <v>47</v>
      </c>
      <c r="L34" s="21">
        <f t="shared" si="7"/>
        <v>23.5</v>
      </c>
      <c r="M34" s="2"/>
    </row>
    <row r="35" spans="1:13" ht="13">
      <c r="A35" s="13">
        <f>A2-B35</f>
        <v>29.700000000000003</v>
      </c>
      <c r="B35" s="13">
        <v>76.599999999999994</v>
      </c>
      <c r="C35" s="18" t="s">
        <v>45</v>
      </c>
      <c r="D35" s="15">
        <f t="shared" si="0"/>
        <v>0.51678309905317743</v>
      </c>
      <c r="E35" s="15">
        <f t="shared" si="1"/>
        <v>0.58949675366191001</v>
      </c>
      <c r="F35" s="22">
        <f t="shared" si="6"/>
        <v>1.7999999999999972</v>
      </c>
      <c r="G35" s="23">
        <f t="shared" si="2"/>
        <v>143.99999999999977</v>
      </c>
      <c r="H35" s="19">
        <f t="shared" si="3"/>
        <v>1.6666666666666642E-3</v>
      </c>
      <c r="I35" s="21">
        <f t="shared" si="4"/>
        <v>287.99999999999955</v>
      </c>
      <c r="J35" s="20">
        <f t="shared" si="5"/>
        <v>3.3333333333333283E-3</v>
      </c>
      <c r="K35" s="13">
        <v>45</v>
      </c>
      <c r="L35" s="21">
        <f t="shared" si="7"/>
        <v>22.5</v>
      </c>
      <c r="M35" s="1"/>
    </row>
    <row r="36" spans="1:13" ht="13">
      <c r="A36" s="13">
        <f>A2-B36</f>
        <v>27.200000000000003</v>
      </c>
      <c r="B36" s="13">
        <v>79.099999999999994</v>
      </c>
      <c r="C36" s="18" t="s">
        <v>46</v>
      </c>
      <c r="D36" s="15">
        <f t="shared" si="0"/>
        <v>0.51846320658005918</v>
      </c>
      <c r="E36" s="15">
        <f t="shared" si="1"/>
        <v>0.5928569687156735</v>
      </c>
      <c r="F36" s="22">
        <f t="shared" si="6"/>
        <v>2.5</v>
      </c>
      <c r="G36" s="23">
        <f t="shared" si="2"/>
        <v>145.16129032258064</v>
      </c>
      <c r="H36" s="19">
        <f t="shared" si="3"/>
        <v>1.6801075268817205E-3</v>
      </c>
      <c r="I36" s="21">
        <f t="shared" si="4"/>
        <v>290.32258064516128</v>
      </c>
      <c r="J36" s="20">
        <f t="shared" si="5"/>
        <v>3.3602150537634409E-3</v>
      </c>
      <c r="K36" s="13">
        <v>62</v>
      </c>
      <c r="L36" s="21">
        <f t="shared" si="7"/>
        <v>31</v>
      </c>
      <c r="M36" s="1"/>
    </row>
    <row r="37" spans="1:13" ht="13">
      <c r="A37" s="13">
        <f>A2-B37</f>
        <v>20.899999999999991</v>
      </c>
      <c r="B37" s="13">
        <v>85.4</v>
      </c>
      <c r="C37" s="18" t="s">
        <v>47</v>
      </c>
      <c r="D37" s="15">
        <f t="shared" si="0"/>
        <v>0.5250257065800592</v>
      </c>
      <c r="E37" s="15">
        <f t="shared" si="1"/>
        <v>0.60598196871567356</v>
      </c>
      <c r="F37" s="22">
        <f t="shared" si="6"/>
        <v>6.3000000000000114</v>
      </c>
      <c r="G37" s="23">
        <f t="shared" si="2"/>
        <v>567.00000000000102</v>
      </c>
      <c r="H37" s="19">
        <f t="shared" si="3"/>
        <v>6.5625000000000119E-3</v>
      </c>
      <c r="I37" s="21">
        <f t="shared" si="4"/>
        <v>1134.000000000002</v>
      </c>
      <c r="J37" s="20">
        <f t="shared" si="5"/>
        <v>1.3125000000000024E-2</v>
      </c>
      <c r="K37" s="13">
        <v>40</v>
      </c>
      <c r="L37" s="21">
        <f t="shared" si="7"/>
        <v>20</v>
      </c>
      <c r="M37" s="1"/>
    </row>
    <row r="38" spans="1:13" ht="13">
      <c r="A38" s="13">
        <f>A2-B38</f>
        <v>18.099999999999994</v>
      </c>
      <c r="B38" s="13">
        <v>88.2</v>
      </c>
      <c r="C38" s="18" t="s">
        <v>48</v>
      </c>
      <c r="D38" s="15">
        <f t="shared" si="0"/>
        <v>0.52745626213561481</v>
      </c>
      <c r="E38" s="15">
        <f t="shared" si="1"/>
        <v>0.61084307982678465</v>
      </c>
      <c r="F38" s="22">
        <f t="shared" si="6"/>
        <v>2.7999999999999972</v>
      </c>
      <c r="G38" s="23">
        <f t="shared" si="2"/>
        <v>209.99999999999977</v>
      </c>
      <c r="H38" s="19">
        <f t="shared" si="3"/>
        <v>2.4305555555555526E-3</v>
      </c>
      <c r="I38" s="21">
        <f t="shared" si="4"/>
        <v>419.99999999999955</v>
      </c>
      <c r="J38" s="20">
        <f t="shared" si="5"/>
        <v>4.8611111111111051E-3</v>
      </c>
      <c r="K38" s="13">
        <v>48</v>
      </c>
      <c r="L38" s="21">
        <f t="shared" si="7"/>
        <v>24</v>
      </c>
      <c r="M38" s="1"/>
    </row>
    <row r="39" spans="1:13" ht="13">
      <c r="A39" s="13">
        <f>A2-B39</f>
        <v>15.399999999999991</v>
      </c>
      <c r="B39" s="13">
        <v>90.9</v>
      </c>
      <c r="C39" s="18" t="s">
        <v>49</v>
      </c>
      <c r="D39" s="15">
        <f t="shared" si="0"/>
        <v>0.52970626213561478</v>
      </c>
      <c r="E39" s="15">
        <f t="shared" si="1"/>
        <v>0.61534307982678471</v>
      </c>
      <c r="F39" s="22">
        <f t="shared" si="6"/>
        <v>2.7000000000000028</v>
      </c>
      <c r="G39" s="23">
        <f t="shared" si="2"/>
        <v>194.4000000000002</v>
      </c>
      <c r="H39" s="19">
        <f t="shared" si="3"/>
        <v>2.2500000000000024E-3</v>
      </c>
      <c r="I39" s="21">
        <f t="shared" si="4"/>
        <v>388.80000000000041</v>
      </c>
      <c r="J39" s="20">
        <f t="shared" si="5"/>
        <v>4.5000000000000049E-3</v>
      </c>
      <c r="K39" s="13">
        <v>50</v>
      </c>
      <c r="L39" s="21">
        <f t="shared" si="7"/>
        <v>25</v>
      </c>
      <c r="M39" s="1"/>
    </row>
    <row r="40" spans="1:13" ht="13">
      <c r="A40" s="13">
        <f>A2-B40</f>
        <v>15.299999999999997</v>
      </c>
      <c r="B40" s="13">
        <v>91</v>
      </c>
      <c r="C40" s="18" t="s">
        <v>50</v>
      </c>
      <c r="D40" s="15">
        <f t="shared" si="0"/>
        <v>0.52979129614922027</v>
      </c>
      <c r="E40" s="15">
        <f t="shared" si="1"/>
        <v>0.61551314785399558</v>
      </c>
      <c r="F40" s="22">
        <f t="shared" si="6"/>
        <v>9.9999999999994316E-2</v>
      </c>
      <c r="G40" s="23">
        <f t="shared" si="2"/>
        <v>7.3469387755097859</v>
      </c>
      <c r="H40" s="19">
        <f t="shared" si="3"/>
        <v>8.5034013605437346E-5</v>
      </c>
      <c r="I40" s="21">
        <f t="shared" si="4"/>
        <v>14.693877551019572</v>
      </c>
      <c r="J40" s="20">
        <f t="shared" si="5"/>
        <v>1.7006802721087469E-4</v>
      </c>
      <c r="K40" s="13">
        <v>49</v>
      </c>
      <c r="L40" s="21">
        <f t="shared" si="7"/>
        <v>24.5</v>
      </c>
      <c r="M40" s="1"/>
    </row>
    <row r="41" spans="1:13" ht="13">
      <c r="A41" s="13">
        <f>A2-B41</f>
        <v>14.5</v>
      </c>
      <c r="B41" s="13">
        <v>91.8</v>
      </c>
      <c r="C41" s="18" t="s">
        <v>51</v>
      </c>
      <c r="D41" s="15">
        <f t="shared" si="0"/>
        <v>0.53047156825806385</v>
      </c>
      <c r="E41" s="15">
        <f t="shared" si="1"/>
        <v>0.61687369207168263</v>
      </c>
      <c r="F41" s="22">
        <f t="shared" si="6"/>
        <v>0.79999999999999716</v>
      </c>
      <c r="G41" s="23">
        <f t="shared" si="2"/>
        <v>58.775510204081428</v>
      </c>
      <c r="H41" s="19">
        <f t="shared" si="3"/>
        <v>6.8027210884353498E-4</v>
      </c>
      <c r="I41" s="21">
        <f t="shared" si="4"/>
        <v>117.55102040816286</v>
      </c>
      <c r="J41" s="20">
        <f t="shared" si="5"/>
        <v>1.36054421768707E-3</v>
      </c>
      <c r="K41" s="13">
        <v>49</v>
      </c>
      <c r="L41" s="21">
        <f t="shared" si="7"/>
        <v>24.5</v>
      </c>
      <c r="M41" s="1"/>
    </row>
    <row r="42" spans="1:13" ht="13">
      <c r="A42" s="13">
        <f>A2-B42</f>
        <v>13.599999999999994</v>
      </c>
      <c r="B42" s="13">
        <v>92.7</v>
      </c>
      <c r="C42" s="18" t="s">
        <v>52</v>
      </c>
      <c r="D42" s="15">
        <f t="shared" si="0"/>
        <v>0.53123687438051281</v>
      </c>
      <c r="E42" s="15">
        <f t="shared" si="1"/>
        <v>0.61840430431658056</v>
      </c>
      <c r="F42" s="22">
        <f t="shared" si="6"/>
        <v>0.90000000000000568</v>
      </c>
      <c r="G42" s="23">
        <f t="shared" si="2"/>
        <v>66.122448979592264</v>
      </c>
      <c r="H42" s="19">
        <f t="shared" si="3"/>
        <v>7.6530612244898454E-4</v>
      </c>
      <c r="I42" s="21">
        <f t="shared" si="4"/>
        <v>132.24489795918453</v>
      </c>
      <c r="J42" s="20">
        <f t="shared" si="5"/>
        <v>1.5306122448979691E-3</v>
      </c>
      <c r="K42" s="13">
        <v>49</v>
      </c>
      <c r="L42" s="21">
        <f t="shared" si="7"/>
        <v>24.5</v>
      </c>
      <c r="M42" s="1"/>
    </row>
    <row r="43" spans="1:13" ht="13">
      <c r="A43" s="13">
        <f>A2-B43</f>
        <v>12.299999999999997</v>
      </c>
      <c r="B43" s="13">
        <v>94</v>
      </c>
      <c r="C43" s="18" t="s">
        <v>53</v>
      </c>
      <c r="D43" s="15">
        <f t="shared" si="0"/>
        <v>0.53241441061239692</v>
      </c>
      <c r="E43" s="15">
        <f t="shared" si="1"/>
        <v>0.62075937678034865</v>
      </c>
      <c r="F43" s="22">
        <f t="shared" si="6"/>
        <v>1.2999999999999972</v>
      </c>
      <c r="G43" s="23">
        <f t="shared" si="2"/>
        <v>101.73913043478238</v>
      </c>
      <c r="H43" s="19">
        <f t="shared" si="3"/>
        <v>1.1775362318840554E-3</v>
      </c>
      <c r="I43" s="21">
        <f t="shared" si="4"/>
        <v>203.47826086956476</v>
      </c>
      <c r="J43" s="20">
        <f t="shared" si="5"/>
        <v>2.3550724637681109E-3</v>
      </c>
      <c r="K43" s="13">
        <v>46</v>
      </c>
      <c r="L43" s="21">
        <f t="shared" si="7"/>
        <v>23</v>
      </c>
      <c r="M43" s="1"/>
    </row>
    <row r="44" spans="1:13" ht="13">
      <c r="A44" s="13">
        <f>A2-B44</f>
        <v>11.399999999999991</v>
      </c>
      <c r="B44" s="13">
        <v>94.9</v>
      </c>
      <c r="C44" s="18" t="s">
        <v>54</v>
      </c>
      <c r="D44" s="15">
        <f t="shared" si="0"/>
        <v>0.53330726775525406</v>
      </c>
      <c r="E44" s="15">
        <f t="shared" si="1"/>
        <v>0.62254509106606293</v>
      </c>
      <c r="F44" s="22">
        <f t="shared" si="6"/>
        <v>0.90000000000000568</v>
      </c>
      <c r="G44" s="23">
        <f t="shared" si="2"/>
        <v>77.142857142857622</v>
      </c>
      <c r="H44" s="19">
        <f t="shared" si="3"/>
        <v>8.9285714285714847E-4</v>
      </c>
      <c r="I44" s="21">
        <f t="shared" si="4"/>
        <v>154.28571428571524</v>
      </c>
      <c r="J44" s="20">
        <f t="shared" si="5"/>
        <v>1.7857142857142969E-3</v>
      </c>
      <c r="K44" s="13">
        <v>42</v>
      </c>
      <c r="L44" s="21">
        <f t="shared" si="7"/>
        <v>21</v>
      </c>
      <c r="M44" s="1"/>
    </row>
    <row r="45" spans="1:13" ht="13">
      <c r="A45" s="13">
        <f>A2-B45</f>
        <v>10.299999999999997</v>
      </c>
      <c r="B45" s="13">
        <v>96</v>
      </c>
      <c r="C45" s="18" t="s">
        <v>55</v>
      </c>
      <c r="D45" s="15">
        <f t="shared" si="0"/>
        <v>0.53432578627377258</v>
      </c>
      <c r="E45" s="15">
        <f t="shared" si="1"/>
        <v>0.62458212810309999</v>
      </c>
      <c r="F45" s="22">
        <f t="shared" si="6"/>
        <v>1.0999999999999943</v>
      </c>
      <c r="G45" s="23">
        <f t="shared" si="2"/>
        <v>87.999999999999545</v>
      </c>
      <c r="H45" s="19">
        <f t="shared" si="3"/>
        <v>1.0185185185185132E-3</v>
      </c>
      <c r="I45" s="21">
        <f t="shared" si="4"/>
        <v>175.99999999999909</v>
      </c>
      <c r="J45" s="20">
        <f t="shared" si="5"/>
        <v>2.0370370370370264E-3</v>
      </c>
      <c r="K45" s="13">
        <v>45</v>
      </c>
      <c r="L45" s="21">
        <f t="shared" si="7"/>
        <v>22.5</v>
      </c>
      <c r="M45" s="1"/>
    </row>
    <row r="46" spans="1:13" ht="13">
      <c r="A46" s="13">
        <f>A2-B46</f>
        <v>9.7000000000000028</v>
      </c>
      <c r="B46" s="13">
        <v>96.6</v>
      </c>
      <c r="C46" s="18" t="s">
        <v>56</v>
      </c>
      <c r="D46" s="15">
        <f t="shared" si="0"/>
        <v>0.53488134182932812</v>
      </c>
      <c r="E46" s="15">
        <f t="shared" si="1"/>
        <v>0.62569323921421105</v>
      </c>
      <c r="F46" s="22">
        <f t="shared" si="6"/>
        <v>0.59999999999999432</v>
      </c>
      <c r="G46" s="23">
        <f t="shared" si="2"/>
        <v>47.999999999999552</v>
      </c>
      <c r="H46" s="19">
        <f t="shared" si="3"/>
        <v>5.5555555555555035E-4</v>
      </c>
      <c r="I46" s="21">
        <f t="shared" si="4"/>
        <v>95.999999999999105</v>
      </c>
      <c r="J46" s="20">
        <f t="shared" si="5"/>
        <v>1.1111111111111007E-3</v>
      </c>
      <c r="K46" s="13">
        <v>45</v>
      </c>
      <c r="L46" s="21">
        <f t="shared" si="7"/>
        <v>22.5</v>
      </c>
      <c r="M46" s="1"/>
    </row>
    <row r="47" spans="1:13" ht="13">
      <c r="A47" s="13">
        <f>A2-B47</f>
        <v>9.5</v>
      </c>
      <c r="B47" s="13">
        <v>96.8</v>
      </c>
      <c r="C47" s="18" t="s">
        <v>57</v>
      </c>
      <c r="D47" s="15">
        <f t="shared" si="0"/>
        <v>0.53506652701451329</v>
      </c>
      <c r="E47" s="15">
        <f t="shared" si="1"/>
        <v>0.6260636095845814</v>
      </c>
      <c r="F47" s="22">
        <f t="shared" si="6"/>
        <v>0.20000000000000284</v>
      </c>
      <c r="G47" s="23">
        <f t="shared" si="2"/>
        <v>16.000000000000231</v>
      </c>
      <c r="H47" s="19">
        <f t="shared" si="3"/>
        <v>1.8518518518518786E-4</v>
      </c>
      <c r="I47" s="21">
        <f t="shared" si="4"/>
        <v>32.000000000000462</v>
      </c>
      <c r="J47" s="20">
        <f t="shared" si="5"/>
        <v>3.7037037037037572E-4</v>
      </c>
      <c r="K47" s="13">
        <v>45</v>
      </c>
      <c r="L47" s="21">
        <f t="shared" si="7"/>
        <v>22.5</v>
      </c>
      <c r="M47" s="1"/>
    </row>
    <row r="48" spans="1:13" ht="13">
      <c r="A48" s="31">
        <f>A2-B48</f>
        <v>7.7000000000000028</v>
      </c>
      <c r="B48" s="31">
        <v>98.6</v>
      </c>
      <c r="C48" s="18" t="s">
        <v>58</v>
      </c>
      <c r="D48" s="15">
        <f t="shared" si="0"/>
        <v>0.53662902701451332</v>
      </c>
      <c r="E48" s="15">
        <f t="shared" si="1"/>
        <v>0.62918860958458145</v>
      </c>
      <c r="F48" s="22">
        <f t="shared" si="6"/>
        <v>1.7999999999999972</v>
      </c>
      <c r="G48" s="23">
        <f t="shared" si="2"/>
        <v>134.99999999999977</v>
      </c>
      <c r="H48" s="19">
        <f t="shared" si="3"/>
        <v>1.5624999999999973E-3</v>
      </c>
      <c r="I48" s="21">
        <f t="shared" si="4"/>
        <v>269.99999999999955</v>
      </c>
      <c r="J48" s="20">
        <f t="shared" si="5"/>
        <v>3.1249999999999945E-3</v>
      </c>
      <c r="K48" s="13">
        <v>48</v>
      </c>
      <c r="L48" s="21">
        <f t="shared" si="7"/>
        <v>24</v>
      </c>
      <c r="M48" s="1"/>
    </row>
    <row r="49" spans="1:13" ht="13">
      <c r="A49" s="13">
        <f>A2-B49</f>
        <v>6.0999999999999943</v>
      </c>
      <c r="B49" s="13">
        <v>100.2</v>
      </c>
      <c r="C49" s="18" t="s">
        <v>59</v>
      </c>
      <c r="D49" s="15">
        <f t="shared" si="0"/>
        <v>0.5377784523018696</v>
      </c>
      <c r="E49" s="15">
        <f t="shared" si="1"/>
        <v>0.63148746015929413</v>
      </c>
      <c r="F49" s="22">
        <f t="shared" si="6"/>
        <v>1.6000000000000085</v>
      </c>
      <c r="G49" s="23">
        <f t="shared" si="2"/>
        <v>99.310344827586732</v>
      </c>
      <c r="H49" s="19">
        <f t="shared" si="3"/>
        <v>1.1494252873563281E-3</v>
      </c>
      <c r="I49" s="21">
        <f t="shared" si="4"/>
        <v>198.62068965517346</v>
      </c>
      <c r="J49" s="20">
        <f t="shared" si="5"/>
        <v>2.2988505747126562E-3</v>
      </c>
      <c r="K49" s="13">
        <v>58</v>
      </c>
      <c r="L49" s="21">
        <f t="shared" si="7"/>
        <v>29</v>
      </c>
      <c r="M49" s="1"/>
    </row>
    <row r="50" spans="1:13" ht="13">
      <c r="A50" s="13">
        <f>A2-B50</f>
        <v>4.7000000000000028</v>
      </c>
      <c r="B50" s="13">
        <v>101.6</v>
      </c>
      <c r="C50" s="18" t="s">
        <v>60</v>
      </c>
      <c r="D50" s="15">
        <f t="shared" si="0"/>
        <v>0.53972289674631402</v>
      </c>
      <c r="E50" s="15">
        <f t="shared" si="1"/>
        <v>0.63537634904818296</v>
      </c>
      <c r="F50" s="22">
        <f t="shared" si="6"/>
        <v>1.3999999999999915</v>
      </c>
      <c r="G50" s="23">
        <f t="shared" si="2"/>
        <v>167.99999999999898</v>
      </c>
      <c r="H50" s="19">
        <f t="shared" si="3"/>
        <v>1.9444444444444327E-3</v>
      </c>
      <c r="I50" s="21">
        <f t="shared" si="4"/>
        <v>335.99999999999795</v>
      </c>
      <c r="J50" s="20">
        <f t="shared" si="5"/>
        <v>3.8888888888888654E-3</v>
      </c>
      <c r="K50" s="13">
        <v>30</v>
      </c>
      <c r="L50" s="21">
        <f t="shared" si="7"/>
        <v>15</v>
      </c>
      <c r="M50" s="1"/>
    </row>
    <row r="51" spans="1:13" ht="13">
      <c r="A51" s="13">
        <f>A2-B51</f>
        <v>4.2999999999999972</v>
      </c>
      <c r="B51" s="13">
        <v>102</v>
      </c>
      <c r="C51" s="18" t="s">
        <v>61</v>
      </c>
      <c r="D51" s="15">
        <f t="shared" si="0"/>
        <v>0.54031813484155211</v>
      </c>
      <c r="E51" s="15">
        <f t="shared" si="1"/>
        <v>0.63656682523865915</v>
      </c>
      <c r="F51" s="22">
        <f t="shared" si="6"/>
        <v>0.40000000000000568</v>
      </c>
      <c r="G51" s="23">
        <f t="shared" si="2"/>
        <v>51.428571428572155</v>
      </c>
      <c r="H51" s="19">
        <f t="shared" si="3"/>
        <v>5.9523809523810364E-4</v>
      </c>
      <c r="I51" s="21">
        <f t="shared" si="4"/>
        <v>102.85714285714431</v>
      </c>
      <c r="J51" s="20">
        <f t="shared" si="5"/>
        <v>1.1904761904762073E-3</v>
      </c>
      <c r="K51" s="13">
        <v>28</v>
      </c>
      <c r="L51" s="21">
        <f t="shared" si="7"/>
        <v>14</v>
      </c>
      <c r="M51" s="1"/>
    </row>
    <row r="52" spans="1:13" ht="13">
      <c r="A52" s="13">
        <f>A2-B52</f>
        <v>2.8999999999999915</v>
      </c>
      <c r="B52" s="13">
        <v>103.4</v>
      </c>
      <c r="C52" s="18" t="s">
        <v>62</v>
      </c>
      <c r="D52" s="15">
        <f t="shared" si="0"/>
        <v>0.54132388196798886</v>
      </c>
      <c r="E52" s="15">
        <f t="shared" si="1"/>
        <v>0.63857831949153276</v>
      </c>
      <c r="F52" s="22">
        <f t="shared" si="6"/>
        <v>1.4000000000000057</v>
      </c>
      <c r="G52" s="23">
        <f t="shared" si="2"/>
        <v>86.896551724138277</v>
      </c>
      <c r="H52" s="19">
        <f t="shared" si="3"/>
        <v>1.0057471264367857E-3</v>
      </c>
      <c r="I52" s="21">
        <f t="shared" si="4"/>
        <v>173.79310344827655</v>
      </c>
      <c r="J52" s="20">
        <f t="shared" si="5"/>
        <v>2.0114942528735714E-3</v>
      </c>
      <c r="K52" s="13">
        <v>58</v>
      </c>
      <c r="L52" s="21">
        <f t="shared" si="7"/>
        <v>29</v>
      </c>
      <c r="M52" s="1"/>
    </row>
    <row r="53" spans="1:13" ht="13">
      <c r="A53" s="13">
        <f>A2-B53</f>
        <v>2.2999999999999972</v>
      </c>
      <c r="B53" s="13">
        <v>104</v>
      </c>
      <c r="C53" s="18" t="s">
        <v>63</v>
      </c>
      <c r="D53" s="15">
        <f t="shared" si="0"/>
        <v>0.54257388196798884</v>
      </c>
      <c r="E53" s="15">
        <f t="shared" si="1"/>
        <v>0.64107831949153271</v>
      </c>
      <c r="F53" s="22">
        <f t="shared" si="6"/>
        <v>0.59999999999999432</v>
      </c>
      <c r="G53" s="23">
        <f t="shared" si="2"/>
        <v>107.99999999999898</v>
      </c>
      <c r="H53" s="19">
        <f t="shared" si="3"/>
        <v>1.2499999999999881E-3</v>
      </c>
      <c r="I53" s="21">
        <f t="shared" si="4"/>
        <v>215.99999999999795</v>
      </c>
      <c r="J53" s="20">
        <f t="shared" si="5"/>
        <v>2.4999999999999762E-3</v>
      </c>
      <c r="K53" s="13">
        <v>20</v>
      </c>
      <c r="L53" s="21">
        <f t="shared" si="7"/>
        <v>10</v>
      </c>
      <c r="M53" s="1"/>
    </row>
    <row r="54" spans="1:13" ht="13">
      <c r="A54" s="13">
        <f>A2-B54</f>
        <v>1.7999999999999972</v>
      </c>
      <c r="B54" s="13">
        <v>104.5</v>
      </c>
      <c r="C54" s="18" t="s">
        <v>64</v>
      </c>
      <c r="D54" s="15">
        <f t="shared" si="0"/>
        <v>0.54303684493095183</v>
      </c>
      <c r="E54" s="15">
        <f t="shared" si="1"/>
        <v>0.6420042454174586</v>
      </c>
      <c r="F54" s="22">
        <f t="shared" si="6"/>
        <v>0.5</v>
      </c>
      <c r="G54" s="23">
        <f t="shared" si="2"/>
        <v>40.000000000000007</v>
      </c>
      <c r="H54" s="19">
        <f t="shared" si="3"/>
        <v>4.6296296296296298E-4</v>
      </c>
      <c r="I54" s="21">
        <f t="shared" si="4"/>
        <v>80.000000000000014</v>
      </c>
      <c r="J54" s="20">
        <f t="shared" si="5"/>
        <v>9.2592592592592596E-4</v>
      </c>
      <c r="K54" s="13">
        <v>45</v>
      </c>
      <c r="L54" s="21">
        <f t="shared" si="7"/>
        <v>22.5</v>
      </c>
      <c r="M54" s="1"/>
    </row>
    <row r="55" spans="1:13" ht="13">
      <c r="A55" s="13">
        <f>A2-B55</f>
        <v>0</v>
      </c>
      <c r="B55" s="13">
        <v>106.3</v>
      </c>
      <c r="C55" s="18" t="s">
        <v>65</v>
      </c>
      <c r="D55" s="15">
        <f t="shared" si="0"/>
        <v>0.54470351159761854</v>
      </c>
      <c r="E55" s="15">
        <f t="shared" si="1"/>
        <v>0.6453375787507919</v>
      </c>
      <c r="F55" s="22">
        <f t="shared" si="6"/>
        <v>1.7999999999999972</v>
      </c>
      <c r="G55" s="23">
        <f t="shared" si="2"/>
        <v>143.99999999999977</v>
      </c>
      <c r="H55" s="19">
        <f t="shared" si="3"/>
        <v>1.6666666666666642E-3</v>
      </c>
      <c r="I55" s="21">
        <f t="shared" si="4"/>
        <v>287.99999999999955</v>
      </c>
      <c r="J55" s="20">
        <f t="shared" si="5"/>
        <v>3.3333333333333283E-3</v>
      </c>
      <c r="K55" s="13">
        <v>45</v>
      </c>
      <c r="L55" s="21">
        <f t="shared" si="7"/>
        <v>22.5</v>
      </c>
      <c r="M55" s="1"/>
    </row>
    <row r="56" spans="1:13" ht="14">
      <c r="A56" s="41"/>
      <c r="B56" s="41"/>
      <c r="C56" s="42" t="s">
        <v>66</v>
      </c>
      <c r="D56" s="43">
        <f>SUM(H3:H55)</f>
        <v>0.10720351159761819</v>
      </c>
      <c r="E56" s="43">
        <f>SUM(J3:J55)</f>
        <v>0.20436535652856974</v>
      </c>
      <c r="F56" s="44"/>
      <c r="G56" s="45"/>
      <c r="H56" s="37"/>
      <c r="I56" s="46"/>
      <c r="J56" s="47"/>
      <c r="K56" s="48">
        <f>$B$55/(SUM(G3:G55)/60/60)</f>
        <v>41.315499843804304</v>
      </c>
      <c r="L56" s="48">
        <f>$B$55/(SUM(I3:I55)/60/60)</f>
        <v>21.672786140969457</v>
      </c>
      <c r="M56" s="1"/>
    </row>
    <row r="57" spans="1:13" ht="13"/>
    <row r="58" spans="1:13" ht="13"/>
    <row r="59" spans="1:13" ht="13"/>
    <row r="60" spans="1:13" ht="13"/>
    <row r="61" spans="1:13" ht="13"/>
    <row r="62" spans="1:13" ht="13"/>
    <row r="63" spans="1:13" ht="13"/>
    <row r="64" spans="1:13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</sheetData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M924"/>
  <sheetViews>
    <sheetView tabSelected="1" zoomScale="150" zoomScaleNormal="150"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baseColWidth="10" defaultColWidth="12.6640625" defaultRowHeight="15.75" customHeight="1"/>
  <cols>
    <col min="1" max="1" width="5.6640625" customWidth="1"/>
    <col min="2" max="2" width="7.1640625" customWidth="1"/>
    <col min="3" max="3" width="50.1640625" customWidth="1"/>
    <col min="4" max="4" width="7.6640625" customWidth="1"/>
    <col min="5" max="5" width="6.1640625" customWidth="1"/>
    <col min="6" max="6" width="12.6640625" hidden="1"/>
    <col min="7" max="7" width="6.6640625" hidden="1" customWidth="1"/>
    <col min="8" max="8" width="7.6640625" hidden="1" customWidth="1"/>
    <col min="9" max="10" width="7.33203125" hidden="1" customWidth="1"/>
    <col min="11" max="11" width="8.6640625" customWidth="1"/>
    <col min="12" max="12" width="9.1640625" customWidth="1"/>
  </cols>
  <sheetData>
    <row r="1" spans="1:13" ht="29.25" customHeight="1">
      <c r="A1" s="10" t="s">
        <v>2</v>
      </c>
      <c r="B1" s="10" t="s">
        <v>3</v>
      </c>
      <c r="C1" s="11" t="s">
        <v>4</v>
      </c>
      <c r="D1" s="10" t="s">
        <v>5</v>
      </c>
      <c r="E1" s="10" t="s">
        <v>6</v>
      </c>
      <c r="F1" s="12"/>
      <c r="G1" s="12"/>
      <c r="H1" s="12"/>
      <c r="I1" s="12"/>
      <c r="J1" s="12"/>
      <c r="K1" s="10" t="s">
        <v>0</v>
      </c>
      <c r="L1" s="10" t="s">
        <v>1</v>
      </c>
    </row>
    <row r="2" spans="1:13" ht="13">
      <c r="A2" s="13">
        <v>61.5</v>
      </c>
      <c r="B2" s="13">
        <v>0</v>
      </c>
      <c r="C2" s="14" t="s">
        <v>7</v>
      </c>
      <c r="D2" s="15">
        <v>0.5</v>
      </c>
      <c r="E2" s="15">
        <v>0.50277777777777777</v>
      </c>
      <c r="F2" s="16"/>
      <c r="G2" s="16"/>
      <c r="H2" s="16"/>
      <c r="I2" s="16"/>
      <c r="J2" s="16"/>
      <c r="K2" s="17"/>
      <c r="L2" s="17"/>
      <c r="M2" s="1"/>
    </row>
    <row r="3" spans="1:13" ht="13">
      <c r="A3" s="13">
        <f>A2-B3</f>
        <v>60.6</v>
      </c>
      <c r="B3" s="13">
        <v>0.9</v>
      </c>
      <c r="C3" s="18" t="s">
        <v>8</v>
      </c>
      <c r="D3" s="15">
        <f t="shared" ref="D3:D44" si="0">D2+H3</f>
        <v>0.50187499999999996</v>
      </c>
      <c r="E3" s="15">
        <f t="shared" ref="E3:E44" si="1">E2+J3</f>
        <v>0.50465277777777773</v>
      </c>
      <c r="F3" s="13">
        <v>0.9</v>
      </c>
      <c r="G3" s="13">
        <f t="shared" ref="G3:G44" si="2">(F3/K3)*60*60</f>
        <v>161.99999999999997</v>
      </c>
      <c r="H3" s="19">
        <f t="shared" ref="H3:H44" si="3">G3/60/60/24</f>
        <v>1.8749999999999999E-3</v>
      </c>
      <c r="I3" s="13">
        <f t="shared" ref="I3:I44" si="4">(F3/L3)*60*60</f>
        <v>161.99999999999997</v>
      </c>
      <c r="J3" s="20">
        <f t="shared" ref="J3:J44" si="5">I3/60/60/24</f>
        <v>1.8749999999999999E-3</v>
      </c>
      <c r="K3" s="13">
        <v>20</v>
      </c>
      <c r="L3" s="21">
        <v>20</v>
      </c>
      <c r="M3" s="1"/>
    </row>
    <row r="4" spans="1:13" ht="13">
      <c r="A4" s="13">
        <f>A2-B4</f>
        <v>58.6</v>
      </c>
      <c r="B4" s="13">
        <v>2.9</v>
      </c>
      <c r="C4" s="18" t="s">
        <v>9</v>
      </c>
      <c r="D4" s="15">
        <f t="shared" si="0"/>
        <v>0.50520833333333326</v>
      </c>
      <c r="E4" s="15">
        <f t="shared" si="1"/>
        <v>0.50798611111111103</v>
      </c>
      <c r="F4" s="22">
        <f t="shared" ref="F4:F44" si="6">B4-B3</f>
        <v>2</v>
      </c>
      <c r="G4" s="23">
        <f t="shared" si="2"/>
        <v>288</v>
      </c>
      <c r="H4" s="19">
        <f t="shared" si="3"/>
        <v>3.3333333333333335E-3</v>
      </c>
      <c r="I4" s="13">
        <f t="shared" si="4"/>
        <v>288</v>
      </c>
      <c r="J4" s="20">
        <f t="shared" si="5"/>
        <v>3.3333333333333335E-3</v>
      </c>
      <c r="K4" s="13">
        <v>25</v>
      </c>
      <c r="L4" s="21">
        <v>25</v>
      </c>
      <c r="M4" s="1"/>
    </row>
    <row r="5" spans="1:13" ht="13">
      <c r="A5" s="13">
        <f>A2-B5</f>
        <v>58.2</v>
      </c>
      <c r="B5" s="13">
        <v>3.3</v>
      </c>
      <c r="C5" s="18" t="s">
        <v>10</v>
      </c>
      <c r="D5" s="15">
        <f t="shared" si="0"/>
        <v>0.50587499999999996</v>
      </c>
      <c r="E5" s="15">
        <f t="shared" si="1"/>
        <v>0.50865277777777773</v>
      </c>
      <c r="F5" s="22">
        <f t="shared" si="6"/>
        <v>0.39999999999999991</v>
      </c>
      <c r="G5" s="23">
        <f t="shared" si="2"/>
        <v>57.599999999999994</v>
      </c>
      <c r="H5" s="19">
        <f t="shared" si="3"/>
        <v>6.6666666666666654E-4</v>
      </c>
      <c r="I5" s="13">
        <f t="shared" si="4"/>
        <v>57.599999999999994</v>
      </c>
      <c r="J5" s="20">
        <f t="shared" si="5"/>
        <v>6.6666666666666654E-4</v>
      </c>
      <c r="K5" s="13">
        <v>25</v>
      </c>
      <c r="L5" s="21">
        <v>25</v>
      </c>
      <c r="M5" s="1"/>
    </row>
    <row r="6" spans="1:13" ht="13">
      <c r="A6" s="13">
        <f>A2-B6</f>
        <v>56.8</v>
      </c>
      <c r="B6" s="13">
        <v>4.7</v>
      </c>
      <c r="C6" s="18" t="s">
        <v>11</v>
      </c>
      <c r="D6" s="15">
        <f t="shared" si="0"/>
        <v>0.50820833333333326</v>
      </c>
      <c r="E6" s="15">
        <f t="shared" si="1"/>
        <v>0.51098611111111103</v>
      </c>
      <c r="F6" s="22">
        <f t="shared" si="6"/>
        <v>1.4000000000000004</v>
      </c>
      <c r="G6" s="23">
        <f t="shared" si="2"/>
        <v>201.60000000000005</v>
      </c>
      <c r="H6" s="19">
        <f t="shared" si="3"/>
        <v>2.333333333333334E-3</v>
      </c>
      <c r="I6" s="21">
        <f t="shared" si="4"/>
        <v>201.60000000000005</v>
      </c>
      <c r="J6" s="20">
        <f t="shared" si="5"/>
        <v>2.333333333333334E-3</v>
      </c>
      <c r="K6" s="13">
        <v>25</v>
      </c>
      <c r="L6" s="21">
        <v>25</v>
      </c>
      <c r="M6" s="1"/>
    </row>
    <row r="7" spans="1:13" ht="13">
      <c r="A7" s="13">
        <f>A2-B7</f>
        <v>55.7</v>
      </c>
      <c r="B7" s="13">
        <v>5.8</v>
      </c>
      <c r="C7" s="18" t="s">
        <v>12</v>
      </c>
      <c r="D7" s="15">
        <f t="shared" si="0"/>
        <v>0.51004166666666662</v>
      </c>
      <c r="E7" s="15">
        <f t="shared" si="1"/>
        <v>0.51281944444444438</v>
      </c>
      <c r="F7" s="22">
        <f t="shared" si="6"/>
        <v>1.0999999999999996</v>
      </c>
      <c r="G7" s="23">
        <f t="shared" si="2"/>
        <v>158.39999999999992</v>
      </c>
      <c r="H7" s="19">
        <f t="shared" si="3"/>
        <v>1.8333333333333324E-3</v>
      </c>
      <c r="I7" s="21">
        <f t="shared" si="4"/>
        <v>158.39999999999992</v>
      </c>
      <c r="J7" s="20">
        <f t="shared" si="5"/>
        <v>1.8333333333333324E-3</v>
      </c>
      <c r="K7" s="13">
        <v>25</v>
      </c>
      <c r="L7" s="21">
        <v>25</v>
      </c>
      <c r="M7" s="1"/>
    </row>
    <row r="8" spans="1:13" ht="13">
      <c r="A8" s="13">
        <f>A2-B8</f>
        <v>55.2</v>
      </c>
      <c r="B8" s="13">
        <v>6.3</v>
      </c>
      <c r="C8" s="18" t="s">
        <v>13</v>
      </c>
      <c r="D8" s="15">
        <f t="shared" si="0"/>
        <v>0.51053769841269836</v>
      </c>
      <c r="E8" s="15">
        <f t="shared" si="1"/>
        <v>0.51381150793650787</v>
      </c>
      <c r="F8" s="22">
        <f t="shared" si="6"/>
        <v>0.5</v>
      </c>
      <c r="G8" s="23">
        <f t="shared" si="2"/>
        <v>42.857142857142854</v>
      </c>
      <c r="H8" s="19">
        <f t="shared" si="3"/>
        <v>4.960317460317459E-4</v>
      </c>
      <c r="I8" s="21">
        <f t="shared" si="4"/>
        <v>85.714285714285708</v>
      </c>
      <c r="J8" s="20">
        <f t="shared" si="5"/>
        <v>9.9206349206349179E-4</v>
      </c>
      <c r="K8" s="13">
        <v>42</v>
      </c>
      <c r="L8" s="21">
        <v>21</v>
      </c>
      <c r="M8" s="1"/>
    </row>
    <row r="9" spans="1:13" ht="13">
      <c r="A9" s="13">
        <f>A2-B9</f>
        <v>54.7</v>
      </c>
      <c r="B9" s="13">
        <v>6.8</v>
      </c>
      <c r="C9" s="18" t="s">
        <v>14</v>
      </c>
      <c r="D9" s="15">
        <f t="shared" si="0"/>
        <v>0.5110337301587301</v>
      </c>
      <c r="E9" s="15">
        <f t="shared" si="1"/>
        <v>0.51480357142857136</v>
      </c>
      <c r="F9" s="22">
        <f t="shared" si="6"/>
        <v>0.5</v>
      </c>
      <c r="G9" s="23">
        <f t="shared" si="2"/>
        <v>42.857142857142854</v>
      </c>
      <c r="H9" s="19">
        <f t="shared" si="3"/>
        <v>4.960317460317459E-4</v>
      </c>
      <c r="I9" s="21">
        <f t="shared" si="4"/>
        <v>85.714285714285708</v>
      </c>
      <c r="J9" s="20">
        <f t="shared" si="5"/>
        <v>9.9206349206349179E-4</v>
      </c>
      <c r="K9" s="13">
        <v>42</v>
      </c>
      <c r="L9" s="21">
        <v>21</v>
      </c>
      <c r="M9" s="1"/>
    </row>
    <row r="10" spans="1:13" ht="13">
      <c r="A10" s="24">
        <f>A2-B10</f>
        <v>53.6</v>
      </c>
      <c r="B10" s="24">
        <v>7.9</v>
      </c>
      <c r="C10" s="14" t="s">
        <v>15</v>
      </c>
      <c r="D10" s="25">
        <f t="shared" si="0"/>
        <v>0.51205224867724863</v>
      </c>
      <c r="E10" s="25">
        <f t="shared" si="1"/>
        <v>0.51679632505175976</v>
      </c>
      <c r="F10" s="26">
        <f t="shared" si="6"/>
        <v>1.1000000000000005</v>
      </c>
      <c r="G10" s="27">
        <f t="shared" si="2"/>
        <v>88.000000000000043</v>
      </c>
      <c r="H10" s="28">
        <f t="shared" si="3"/>
        <v>1.0185185185185191E-3</v>
      </c>
      <c r="I10" s="29">
        <f t="shared" si="4"/>
        <v>172.17391304347834</v>
      </c>
      <c r="J10" s="30">
        <f t="shared" si="5"/>
        <v>1.9927536231884066E-3</v>
      </c>
      <c r="K10" s="24">
        <v>45</v>
      </c>
      <c r="L10" s="29">
        <v>23</v>
      </c>
      <c r="M10" s="1"/>
    </row>
    <row r="11" spans="1:13" ht="13">
      <c r="A11" s="13">
        <f>A2-B11</f>
        <v>51.8</v>
      </c>
      <c r="B11" s="13">
        <v>9.6999999999999993</v>
      </c>
      <c r="C11" s="18" t="s">
        <v>16</v>
      </c>
      <c r="D11" s="15">
        <f t="shared" si="0"/>
        <v>0.51355224867724858</v>
      </c>
      <c r="E11" s="15">
        <f t="shared" si="1"/>
        <v>0.5205463250517598</v>
      </c>
      <c r="F11" s="22">
        <f t="shared" si="6"/>
        <v>1.7999999999999989</v>
      </c>
      <c r="G11" s="23">
        <f t="shared" si="2"/>
        <v>129.59999999999991</v>
      </c>
      <c r="H11" s="19">
        <f t="shared" si="3"/>
        <v>1.4999999999999987E-3</v>
      </c>
      <c r="I11" s="21">
        <f t="shared" si="4"/>
        <v>323.99999999999983</v>
      </c>
      <c r="J11" s="20">
        <f t="shared" si="5"/>
        <v>3.7499999999999977E-3</v>
      </c>
      <c r="K11" s="13">
        <v>50</v>
      </c>
      <c r="L11" s="21">
        <v>20</v>
      </c>
      <c r="M11" s="1"/>
    </row>
    <row r="12" spans="1:13" ht="13">
      <c r="A12" s="13">
        <f>A2-B12</f>
        <v>49.8</v>
      </c>
      <c r="B12" s="13">
        <v>11.7</v>
      </c>
      <c r="C12" s="18" t="s">
        <v>17</v>
      </c>
      <c r="D12" s="15">
        <f t="shared" si="0"/>
        <v>0.51532529832263863</v>
      </c>
      <c r="E12" s="15">
        <f t="shared" si="1"/>
        <v>0.52493228996404051</v>
      </c>
      <c r="F12" s="22">
        <f t="shared" si="6"/>
        <v>2</v>
      </c>
      <c r="G12" s="23">
        <f t="shared" si="2"/>
        <v>153.19148936170214</v>
      </c>
      <c r="H12" s="19">
        <f t="shared" si="3"/>
        <v>1.7730496453900709E-3</v>
      </c>
      <c r="I12" s="21">
        <f t="shared" si="4"/>
        <v>378.94736842105266</v>
      </c>
      <c r="J12" s="20">
        <f t="shared" si="5"/>
        <v>4.3859649122807024E-3</v>
      </c>
      <c r="K12" s="13">
        <v>47</v>
      </c>
      <c r="L12" s="21">
        <v>19</v>
      </c>
      <c r="M12" s="1"/>
    </row>
    <row r="13" spans="1:13" ht="13">
      <c r="A13" s="13">
        <f>A2-B13</f>
        <v>48.6</v>
      </c>
      <c r="B13" s="13">
        <v>12.9</v>
      </c>
      <c r="C13" s="18" t="s">
        <v>18</v>
      </c>
      <c r="D13" s="15">
        <f t="shared" si="0"/>
        <v>0.51643640943374969</v>
      </c>
      <c r="E13" s="15">
        <f t="shared" si="1"/>
        <v>0.52771006774181828</v>
      </c>
      <c r="F13" s="22">
        <f t="shared" si="6"/>
        <v>1.2000000000000011</v>
      </c>
      <c r="G13" s="23">
        <f t="shared" si="2"/>
        <v>96.000000000000085</v>
      </c>
      <c r="H13" s="19">
        <f t="shared" si="3"/>
        <v>1.111111111111112E-3</v>
      </c>
      <c r="I13" s="21">
        <f t="shared" si="4"/>
        <v>240.00000000000023</v>
      </c>
      <c r="J13" s="20">
        <f t="shared" si="5"/>
        <v>2.7777777777777801E-3</v>
      </c>
      <c r="K13" s="13">
        <v>45</v>
      </c>
      <c r="L13" s="21">
        <v>18</v>
      </c>
      <c r="M13" s="1"/>
    </row>
    <row r="14" spans="1:13" ht="13">
      <c r="A14" s="13">
        <f>A2-B14</f>
        <v>47.5</v>
      </c>
      <c r="B14" s="13">
        <v>14</v>
      </c>
      <c r="C14" s="18" t="s">
        <v>19</v>
      </c>
      <c r="D14" s="15">
        <f t="shared" si="0"/>
        <v>0.51741158673871424</v>
      </c>
      <c r="E14" s="15">
        <f t="shared" si="1"/>
        <v>0.53012234844357264</v>
      </c>
      <c r="F14" s="22">
        <f t="shared" si="6"/>
        <v>1.0999999999999996</v>
      </c>
      <c r="G14" s="23">
        <f t="shared" si="2"/>
        <v>84.255319148936138</v>
      </c>
      <c r="H14" s="19">
        <f t="shared" si="3"/>
        <v>9.7517730496453857E-4</v>
      </c>
      <c r="I14" s="21">
        <f t="shared" si="4"/>
        <v>208.42105263157887</v>
      </c>
      <c r="J14" s="20">
        <f t="shared" si="5"/>
        <v>2.4122807017543852E-3</v>
      </c>
      <c r="K14" s="13">
        <v>47</v>
      </c>
      <c r="L14" s="21">
        <v>19</v>
      </c>
      <c r="M14" s="1"/>
    </row>
    <row r="15" spans="1:13" ht="13">
      <c r="A15" s="13">
        <f>A2-B15</f>
        <v>45.4</v>
      </c>
      <c r="B15" s="13">
        <v>16.100000000000001</v>
      </c>
      <c r="C15" s="18" t="s">
        <v>20</v>
      </c>
      <c r="D15" s="15">
        <f t="shared" si="0"/>
        <v>0.51935603118315865</v>
      </c>
      <c r="E15" s="15">
        <f t="shared" si="1"/>
        <v>0.53498345955468374</v>
      </c>
      <c r="F15" s="22">
        <f t="shared" si="6"/>
        <v>2.1000000000000014</v>
      </c>
      <c r="G15" s="23">
        <f t="shared" si="2"/>
        <v>168.00000000000009</v>
      </c>
      <c r="H15" s="19">
        <f t="shared" si="3"/>
        <v>1.9444444444444457E-3</v>
      </c>
      <c r="I15" s="21">
        <f t="shared" si="4"/>
        <v>420.00000000000034</v>
      </c>
      <c r="J15" s="20">
        <f t="shared" si="5"/>
        <v>4.8611111111111147E-3</v>
      </c>
      <c r="K15" s="13">
        <v>45</v>
      </c>
      <c r="L15" s="21">
        <v>18</v>
      </c>
      <c r="M15" s="1"/>
    </row>
    <row r="16" spans="1:13" ht="13">
      <c r="A16" s="13">
        <f>A2-B16</f>
        <v>43.3</v>
      </c>
      <c r="B16" s="13">
        <v>18.2</v>
      </c>
      <c r="C16" s="18" t="s">
        <v>21</v>
      </c>
      <c r="D16" s="15">
        <f t="shared" si="0"/>
        <v>0.52121773331081822</v>
      </c>
      <c r="E16" s="15">
        <f t="shared" si="1"/>
        <v>0.53958872271257852</v>
      </c>
      <c r="F16" s="22">
        <f t="shared" si="6"/>
        <v>2.0999999999999979</v>
      </c>
      <c r="G16" s="23">
        <f t="shared" si="2"/>
        <v>160.85106382978708</v>
      </c>
      <c r="H16" s="19">
        <f t="shared" si="3"/>
        <v>1.8617021276595728E-3</v>
      </c>
      <c r="I16" s="21">
        <f t="shared" si="4"/>
        <v>397.89473684210486</v>
      </c>
      <c r="J16" s="20">
        <f t="shared" si="5"/>
        <v>4.6052631578947321E-3</v>
      </c>
      <c r="K16" s="13">
        <v>47</v>
      </c>
      <c r="L16" s="21">
        <v>19</v>
      </c>
      <c r="M16" s="1"/>
    </row>
    <row r="17" spans="1:13" ht="13">
      <c r="A17" s="13">
        <f>A2-B17</f>
        <v>42</v>
      </c>
      <c r="B17" s="13">
        <v>19.5</v>
      </c>
      <c r="C17" s="18" t="s">
        <v>22</v>
      </c>
      <c r="D17" s="15">
        <f t="shared" si="0"/>
        <v>0.52230106664415155</v>
      </c>
      <c r="E17" s="15">
        <f t="shared" si="1"/>
        <v>0.54229705604591183</v>
      </c>
      <c r="F17" s="22">
        <f t="shared" si="6"/>
        <v>1.3000000000000007</v>
      </c>
      <c r="G17" s="23">
        <f t="shared" si="2"/>
        <v>93.600000000000037</v>
      </c>
      <c r="H17" s="19">
        <f t="shared" si="3"/>
        <v>1.0833333333333339E-3</v>
      </c>
      <c r="I17" s="21">
        <f t="shared" si="4"/>
        <v>234.00000000000011</v>
      </c>
      <c r="J17" s="20">
        <f t="shared" si="5"/>
        <v>2.7083333333333347E-3</v>
      </c>
      <c r="K17" s="13">
        <v>50</v>
      </c>
      <c r="L17" s="21">
        <v>20</v>
      </c>
      <c r="M17" s="1"/>
    </row>
    <row r="18" spans="1:13" ht="13">
      <c r="A18" s="31">
        <f>A2-B18</f>
        <v>41.2</v>
      </c>
      <c r="B18" s="31">
        <v>20.3</v>
      </c>
      <c r="C18" s="18" t="s">
        <v>23</v>
      </c>
      <c r="D18" s="15">
        <f t="shared" si="0"/>
        <v>0.52304180738489225</v>
      </c>
      <c r="E18" s="15">
        <f t="shared" si="1"/>
        <v>0.54414890789776371</v>
      </c>
      <c r="F18" s="22">
        <f t="shared" si="6"/>
        <v>0.80000000000000071</v>
      </c>
      <c r="G18" s="23">
        <f t="shared" si="2"/>
        <v>64.000000000000071</v>
      </c>
      <c r="H18" s="19">
        <f t="shared" si="3"/>
        <v>7.4074074074074146E-4</v>
      </c>
      <c r="I18" s="21">
        <f t="shared" si="4"/>
        <v>160.00000000000011</v>
      </c>
      <c r="J18" s="20">
        <f t="shared" si="5"/>
        <v>1.8518518518518534E-3</v>
      </c>
      <c r="K18" s="13">
        <v>45</v>
      </c>
      <c r="L18" s="21">
        <v>18</v>
      </c>
      <c r="M18" s="1"/>
    </row>
    <row r="19" spans="1:13" ht="13">
      <c r="A19" s="13">
        <f>A2-B19</f>
        <v>39.1</v>
      </c>
      <c r="B19" s="13">
        <v>22.4</v>
      </c>
      <c r="C19" s="18" t="s">
        <v>24</v>
      </c>
      <c r="D19" s="15">
        <f t="shared" si="0"/>
        <v>0.52522930738489226</v>
      </c>
      <c r="E19" s="15">
        <f t="shared" si="1"/>
        <v>0.54998224123109707</v>
      </c>
      <c r="F19" s="22">
        <f t="shared" si="6"/>
        <v>2.0999999999999979</v>
      </c>
      <c r="G19" s="23">
        <f t="shared" si="2"/>
        <v>188.9999999999998</v>
      </c>
      <c r="H19" s="19">
        <f t="shared" si="3"/>
        <v>2.187499999999998E-3</v>
      </c>
      <c r="I19" s="21">
        <f t="shared" si="4"/>
        <v>503.99999999999949</v>
      </c>
      <c r="J19" s="20">
        <f t="shared" si="5"/>
        <v>5.8333333333333267E-3</v>
      </c>
      <c r="K19" s="13">
        <v>40</v>
      </c>
      <c r="L19" s="21">
        <v>15</v>
      </c>
      <c r="M19" s="2"/>
    </row>
    <row r="20" spans="1:13" ht="13">
      <c r="A20" s="13">
        <f>A2-B20</f>
        <v>37.700000000000003</v>
      </c>
      <c r="B20" s="13">
        <v>23.8</v>
      </c>
      <c r="C20" s="18" t="s">
        <v>25</v>
      </c>
      <c r="D20" s="15">
        <f t="shared" si="0"/>
        <v>0.52738980121205281</v>
      </c>
      <c r="E20" s="15">
        <f t="shared" si="1"/>
        <v>0.55581557456443043</v>
      </c>
      <c r="F20" s="22">
        <f t="shared" si="6"/>
        <v>1.4000000000000021</v>
      </c>
      <c r="G20" s="23">
        <f t="shared" si="2"/>
        <v>186.66666666666697</v>
      </c>
      <c r="H20" s="19">
        <f t="shared" si="3"/>
        <v>2.1604938271604971E-3</v>
      </c>
      <c r="I20" s="21">
        <f t="shared" si="4"/>
        <v>504.0000000000008</v>
      </c>
      <c r="J20" s="20">
        <f t="shared" si="5"/>
        <v>5.8333333333333423E-3</v>
      </c>
      <c r="K20" s="13">
        <v>27</v>
      </c>
      <c r="L20" s="21">
        <v>10</v>
      </c>
      <c r="M20" s="1"/>
    </row>
    <row r="21" spans="1:13" ht="13">
      <c r="A21" s="13">
        <f>A2-B21</f>
        <v>35.1</v>
      </c>
      <c r="B21" s="13">
        <v>26.4</v>
      </c>
      <c r="C21" s="18" t="s">
        <v>69</v>
      </c>
      <c r="D21" s="15">
        <f t="shared" si="0"/>
        <v>0.52955646787871946</v>
      </c>
      <c r="E21" s="15">
        <f t="shared" si="1"/>
        <v>0.56123224123109705</v>
      </c>
      <c r="F21" s="22">
        <f t="shared" si="6"/>
        <v>2.5999999999999979</v>
      </c>
      <c r="G21" s="23">
        <f t="shared" si="2"/>
        <v>187.19999999999985</v>
      </c>
      <c r="H21" s="19">
        <f t="shared" si="3"/>
        <v>2.1666666666666648E-3</v>
      </c>
      <c r="I21" s="21">
        <f t="shared" si="4"/>
        <v>467.9999999999996</v>
      </c>
      <c r="J21" s="20">
        <f t="shared" si="5"/>
        <v>5.4166666666666625E-3</v>
      </c>
      <c r="K21" s="13">
        <v>50</v>
      </c>
      <c r="L21" s="21">
        <v>20</v>
      </c>
      <c r="M21" s="1"/>
    </row>
    <row r="22" spans="1:13" ht="13">
      <c r="A22" s="13">
        <f>A2-B22</f>
        <v>34.799999999999997</v>
      </c>
      <c r="B22" s="13">
        <v>26.7</v>
      </c>
      <c r="C22" s="18" t="s">
        <v>43</v>
      </c>
      <c r="D22" s="15">
        <f t="shared" si="0"/>
        <v>0.52980646787871943</v>
      </c>
      <c r="E22" s="15">
        <f t="shared" si="1"/>
        <v>0.56185724123109704</v>
      </c>
      <c r="F22" s="22">
        <f t="shared" si="6"/>
        <v>0.30000000000000071</v>
      </c>
      <c r="G22" s="23">
        <f t="shared" si="2"/>
        <v>21.600000000000048</v>
      </c>
      <c r="H22" s="19">
        <f t="shared" si="3"/>
        <v>2.500000000000006E-4</v>
      </c>
      <c r="I22" s="21">
        <f t="shared" si="4"/>
        <v>54.000000000000128</v>
      </c>
      <c r="J22" s="20">
        <f t="shared" si="5"/>
        <v>6.2500000000000153E-4</v>
      </c>
      <c r="K22" s="13">
        <v>50</v>
      </c>
      <c r="L22" s="21">
        <v>20</v>
      </c>
      <c r="M22" s="1"/>
    </row>
    <row r="23" spans="1:13" ht="13">
      <c r="A23" s="13">
        <f>A2-B23</f>
        <v>31.4</v>
      </c>
      <c r="B23" s="13">
        <v>30.1</v>
      </c>
      <c r="C23" s="18" t="s">
        <v>44</v>
      </c>
      <c r="D23" s="15">
        <f t="shared" si="0"/>
        <v>0.5328206522758826</v>
      </c>
      <c r="E23" s="15">
        <f t="shared" si="1"/>
        <v>0.5693133815819742</v>
      </c>
      <c r="F23" s="22">
        <f t="shared" si="6"/>
        <v>3.4000000000000021</v>
      </c>
      <c r="G23" s="23">
        <f t="shared" si="2"/>
        <v>260.42553191489378</v>
      </c>
      <c r="H23" s="19">
        <f t="shared" si="3"/>
        <v>3.0141843971631227E-3</v>
      </c>
      <c r="I23" s="21">
        <f t="shared" si="4"/>
        <v>644.21052631578982</v>
      </c>
      <c r="J23" s="20">
        <f t="shared" si="5"/>
        <v>7.4561403508771962E-3</v>
      </c>
      <c r="K23" s="13">
        <v>47</v>
      </c>
      <c r="L23" s="21">
        <v>19</v>
      </c>
      <c r="M23" s="2"/>
    </row>
    <row r="24" spans="1:13" ht="13">
      <c r="A24" s="13">
        <f>A2-B24</f>
        <v>29.6</v>
      </c>
      <c r="B24" s="13">
        <v>31.9</v>
      </c>
      <c r="C24" s="18" t="s">
        <v>45</v>
      </c>
      <c r="D24" s="15">
        <f t="shared" si="0"/>
        <v>0.53448731894254931</v>
      </c>
      <c r="E24" s="15">
        <f t="shared" si="1"/>
        <v>0.57348004824864085</v>
      </c>
      <c r="F24" s="22">
        <f t="shared" si="6"/>
        <v>1.7999999999999972</v>
      </c>
      <c r="G24" s="23">
        <f t="shared" si="2"/>
        <v>143.99999999999977</v>
      </c>
      <c r="H24" s="19">
        <f t="shared" si="3"/>
        <v>1.6666666666666642E-3</v>
      </c>
      <c r="I24" s="21">
        <f t="shared" si="4"/>
        <v>359.99999999999943</v>
      </c>
      <c r="J24" s="20">
        <f t="shared" si="5"/>
        <v>4.1666666666666597E-3</v>
      </c>
      <c r="K24" s="13">
        <v>45</v>
      </c>
      <c r="L24" s="21">
        <v>18</v>
      </c>
      <c r="M24" s="1"/>
    </row>
    <row r="25" spans="1:13" ht="13">
      <c r="A25" s="13">
        <f>A2-B25</f>
        <v>27.1</v>
      </c>
      <c r="B25" s="13">
        <v>34.4</v>
      </c>
      <c r="C25" s="18" t="s">
        <v>46</v>
      </c>
      <c r="D25" s="15">
        <f t="shared" si="0"/>
        <v>0.53616742646943105</v>
      </c>
      <c r="E25" s="15">
        <f t="shared" si="1"/>
        <v>0.5776467149153075</v>
      </c>
      <c r="F25" s="22">
        <f t="shared" si="6"/>
        <v>2.5</v>
      </c>
      <c r="G25" s="23">
        <f t="shared" si="2"/>
        <v>145.16129032258064</v>
      </c>
      <c r="H25" s="19">
        <f t="shared" si="3"/>
        <v>1.6801075268817205E-3</v>
      </c>
      <c r="I25" s="21">
        <f t="shared" si="4"/>
        <v>360</v>
      </c>
      <c r="J25" s="20">
        <f t="shared" si="5"/>
        <v>4.1666666666666666E-3</v>
      </c>
      <c r="K25" s="13">
        <v>62</v>
      </c>
      <c r="L25" s="21">
        <v>25</v>
      </c>
      <c r="M25" s="1"/>
    </row>
    <row r="26" spans="1:13" ht="13">
      <c r="A26" s="13">
        <f>A2-B26</f>
        <v>20.799999999999997</v>
      </c>
      <c r="B26" s="13">
        <v>40.700000000000003</v>
      </c>
      <c r="C26" s="18" t="s">
        <v>47</v>
      </c>
      <c r="D26" s="15">
        <f t="shared" si="0"/>
        <v>0.54272992646943108</v>
      </c>
      <c r="E26" s="15">
        <f t="shared" si="1"/>
        <v>0.59514671491530746</v>
      </c>
      <c r="F26" s="22">
        <f t="shared" si="6"/>
        <v>6.3000000000000043</v>
      </c>
      <c r="G26" s="23">
        <f t="shared" si="2"/>
        <v>567.00000000000034</v>
      </c>
      <c r="H26" s="19">
        <f t="shared" si="3"/>
        <v>6.562500000000005E-3</v>
      </c>
      <c r="I26" s="21">
        <f t="shared" si="4"/>
        <v>1512.0000000000009</v>
      </c>
      <c r="J26" s="20">
        <f t="shared" si="5"/>
        <v>1.7500000000000009E-2</v>
      </c>
      <c r="K26" s="13">
        <v>40</v>
      </c>
      <c r="L26" s="21">
        <v>15</v>
      </c>
      <c r="M26" s="1"/>
    </row>
    <row r="27" spans="1:13" ht="13">
      <c r="A27" s="13">
        <f>A2-B27</f>
        <v>17.899999999999999</v>
      </c>
      <c r="B27" s="13">
        <v>43.6</v>
      </c>
      <c r="C27" s="18" t="s">
        <v>48</v>
      </c>
      <c r="D27" s="15">
        <f t="shared" si="0"/>
        <v>0.54524728758054219</v>
      </c>
      <c r="E27" s="15">
        <f t="shared" si="1"/>
        <v>0.60118838158197407</v>
      </c>
      <c r="F27" s="22">
        <f t="shared" si="6"/>
        <v>2.8999999999999986</v>
      </c>
      <c r="G27" s="23">
        <f t="shared" si="2"/>
        <v>217.49999999999989</v>
      </c>
      <c r="H27" s="19">
        <f t="shared" si="3"/>
        <v>2.51736111111111E-3</v>
      </c>
      <c r="I27" s="21">
        <f t="shared" si="4"/>
        <v>521.99999999999977</v>
      </c>
      <c r="J27" s="20">
        <f t="shared" si="5"/>
        <v>6.0416666666666639E-3</v>
      </c>
      <c r="K27" s="13">
        <v>48</v>
      </c>
      <c r="L27" s="21">
        <v>20</v>
      </c>
      <c r="M27" s="1"/>
    </row>
    <row r="28" spans="1:13" ht="13">
      <c r="A28" s="13">
        <f>A2-B28</f>
        <v>15.299999999999997</v>
      </c>
      <c r="B28" s="13">
        <v>46.2</v>
      </c>
      <c r="C28" s="18" t="s">
        <v>49</v>
      </c>
      <c r="D28" s="15">
        <f t="shared" si="0"/>
        <v>0.54741395424720884</v>
      </c>
      <c r="E28" s="15">
        <f t="shared" si="1"/>
        <v>0.6066050482486407</v>
      </c>
      <c r="F28" s="22">
        <f t="shared" si="6"/>
        <v>2.6000000000000014</v>
      </c>
      <c r="G28" s="23">
        <f t="shared" si="2"/>
        <v>187.20000000000007</v>
      </c>
      <c r="H28" s="19">
        <f t="shared" si="3"/>
        <v>2.1666666666666679E-3</v>
      </c>
      <c r="I28" s="21">
        <f t="shared" si="4"/>
        <v>468.00000000000023</v>
      </c>
      <c r="J28" s="20">
        <f t="shared" si="5"/>
        <v>5.4166666666666695E-3</v>
      </c>
      <c r="K28" s="13">
        <v>50</v>
      </c>
      <c r="L28" s="21">
        <v>20</v>
      </c>
      <c r="M28" s="1"/>
    </row>
    <row r="29" spans="1:13" ht="13">
      <c r="A29" s="13">
        <f>A2-B29</f>
        <v>15.200000000000003</v>
      </c>
      <c r="B29" s="13">
        <v>46.3</v>
      </c>
      <c r="C29" s="18" t="s">
        <v>50</v>
      </c>
      <c r="D29" s="15">
        <f t="shared" si="0"/>
        <v>0.54749898826081433</v>
      </c>
      <c r="E29" s="15">
        <f t="shared" si="1"/>
        <v>0.6068034609470534</v>
      </c>
      <c r="F29" s="22">
        <f t="shared" si="6"/>
        <v>9.9999999999994316E-2</v>
      </c>
      <c r="G29" s="23">
        <f t="shared" si="2"/>
        <v>7.3469387755097859</v>
      </c>
      <c r="H29" s="19">
        <f t="shared" si="3"/>
        <v>8.5034013605437346E-5</v>
      </c>
      <c r="I29" s="21">
        <f t="shared" si="4"/>
        <v>17.142857142856165</v>
      </c>
      <c r="J29" s="20">
        <f t="shared" si="5"/>
        <v>1.9841269841268711E-4</v>
      </c>
      <c r="K29" s="13">
        <v>49</v>
      </c>
      <c r="L29" s="21">
        <v>21</v>
      </c>
      <c r="M29" s="1"/>
    </row>
    <row r="30" spans="1:13" ht="13">
      <c r="A30" s="13">
        <f>A2-B30</f>
        <v>14.399999999999999</v>
      </c>
      <c r="B30" s="13">
        <v>47.1</v>
      </c>
      <c r="C30" s="18" t="s">
        <v>51</v>
      </c>
      <c r="D30" s="15">
        <f t="shared" si="0"/>
        <v>0.54817926036965792</v>
      </c>
      <c r="E30" s="15">
        <f t="shared" si="1"/>
        <v>0.60839076253435498</v>
      </c>
      <c r="F30" s="22">
        <f t="shared" si="6"/>
        <v>0.80000000000000426</v>
      </c>
      <c r="G30" s="23">
        <f t="shared" si="2"/>
        <v>58.775510204081954</v>
      </c>
      <c r="H30" s="19">
        <f t="shared" si="3"/>
        <v>6.8027210884354105E-4</v>
      </c>
      <c r="I30" s="21">
        <f t="shared" si="4"/>
        <v>137.14285714285788</v>
      </c>
      <c r="J30" s="20">
        <f t="shared" si="5"/>
        <v>1.5873015873015958E-3</v>
      </c>
      <c r="K30" s="21">
        <v>49</v>
      </c>
      <c r="L30" s="21">
        <v>21</v>
      </c>
      <c r="M30" s="1"/>
    </row>
    <row r="31" spans="1:13" ht="13">
      <c r="A31" s="13">
        <f>A2-B31</f>
        <v>13.5</v>
      </c>
      <c r="B31" s="13">
        <v>48</v>
      </c>
      <c r="C31" s="18" t="s">
        <v>52</v>
      </c>
      <c r="D31" s="15">
        <f t="shared" si="0"/>
        <v>0.54894456649210688</v>
      </c>
      <c r="E31" s="15">
        <f t="shared" si="1"/>
        <v>0.61017647682006926</v>
      </c>
      <c r="F31" s="22">
        <f t="shared" si="6"/>
        <v>0.89999999999999858</v>
      </c>
      <c r="G31" s="23">
        <f t="shared" si="2"/>
        <v>66.122448979591724</v>
      </c>
      <c r="H31" s="19">
        <f t="shared" si="3"/>
        <v>7.6530612244897825E-4</v>
      </c>
      <c r="I31" s="21">
        <f t="shared" si="4"/>
        <v>154.28571428571402</v>
      </c>
      <c r="J31" s="20">
        <f t="shared" si="5"/>
        <v>1.7857142857142828E-3</v>
      </c>
      <c r="K31" s="13">
        <v>49</v>
      </c>
      <c r="L31" s="21">
        <v>21</v>
      </c>
      <c r="M31" s="1"/>
    </row>
    <row r="32" spans="1:13" ht="13">
      <c r="A32" s="13">
        <f>A2-B32</f>
        <v>12.100000000000001</v>
      </c>
      <c r="B32" s="13">
        <v>49.4</v>
      </c>
      <c r="C32" s="18" t="s">
        <v>53</v>
      </c>
      <c r="D32" s="15">
        <f t="shared" si="0"/>
        <v>0.5502126824341359</v>
      </c>
      <c r="E32" s="15">
        <f t="shared" si="1"/>
        <v>0.6132466522586657</v>
      </c>
      <c r="F32" s="22">
        <f t="shared" si="6"/>
        <v>1.3999999999999986</v>
      </c>
      <c r="G32" s="23">
        <f t="shared" si="2"/>
        <v>109.56521739130423</v>
      </c>
      <c r="H32" s="19">
        <f t="shared" si="3"/>
        <v>1.2681159420289843E-3</v>
      </c>
      <c r="I32" s="21">
        <f t="shared" si="4"/>
        <v>265.26315789473654</v>
      </c>
      <c r="J32" s="20">
        <f t="shared" si="5"/>
        <v>3.0701754385964882E-3</v>
      </c>
      <c r="K32" s="13">
        <v>46</v>
      </c>
      <c r="L32" s="21">
        <v>19</v>
      </c>
      <c r="M32" s="1"/>
    </row>
    <row r="33" spans="1:13" ht="13">
      <c r="A33" s="13">
        <f>A2-B33</f>
        <v>11.299999999999997</v>
      </c>
      <c r="B33" s="13">
        <v>50.2</v>
      </c>
      <c r="C33" s="18" t="s">
        <v>54</v>
      </c>
      <c r="D33" s="15">
        <f t="shared" si="0"/>
        <v>0.55100633322778669</v>
      </c>
      <c r="E33" s="15">
        <f t="shared" si="1"/>
        <v>0.61532998559199903</v>
      </c>
      <c r="F33" s="22">
        <f t="shared" si="6"/>
        <v>0.80000000000000426</v>
      </c>
      <c r="G33" s="23">
        <f t="shared" si="2"/>
        <v>68.571428571428939</v>
      </c>
      <c r="H33" s="19">
        <f t="shared" si="3"/>
        <v>7.9365079365079788E-4</v>
      </c>
      <c r="I33" s="21">
        <f t="shared" si="4"/>
        <v>180.00000000000097</v>
      </c>
      <c r="J33" s="20">
        <f t="shared" si="5"/>
        <v>2.0833333333333446E-3</v>
      </c>
      <c r="K33" s="13">
        <v>42</v>
      </c>
      <c r="L33" s="21">
        <v>16</v>
      </c>
      <c r="M33" s="1"/>
    </row>
    <row r="34" spans="1:13" ht="13">
      <c r="A34" s="13">
        <f>A2-B34</f>
        <v>10.200000000000003</v>
      </c>
      <c r="B34" s="13">
        <v>51.3</v>
      </c>
      <c r="C34" s="18" t="s">
        <v>55</v>
      </c>
      <c r="D34" s="15">
        <f t="shared" si="0"/>
        <v>0.55202485174630522</v>
      </c>
      <c r="E34" s="15">
        <f t="shared" si="1"/>
        <v>0.61787628188829535</v>
      </c>
      <c r="F34" s="22">
        <f t="shared" si="6"/>
        <v>1.0999999999999943</v>
      </c>
      <c r="G34" s="23">
        <f t="shared" si="2"/>
        <v>87.999999999999545</v>
      </c>
      <c r="H34" s="19">
        <f t="shared" si="3"/>
        <v>1.0185185185185132E-3</v>
      </c>
      <c r="I34" s="21">
        <f t="shared" si="4"/>
        <v>219.99999999999886</v>
      </c>
      <c r="J34" s="20">
        <f t="shared" si="5"/>
        <v>2.5462962962962831E-3</v>
      </c>
      <c r="K34" s="13">
        <v>45</v>
      </c>
      <c r="L34" s="21">
        <v>18</v>
      </c>
      <c r="M34" s="1"/>
    </row>
    <row r="35" spans="1:13" ht="13">
      <c r="A35" s="13">
        <f>A2-B35</f>
        <v>9.5</v>
      </c>
      <c r="B35" s="13">
        <v>52</v>
      </c>
      <c r="C35" s="18" t="s">
        <v>56</v>
      </c>
      <c r="D35" s="15">
        <f t="shared" si="0"/>
        <v>0.5526729998944534</v>
      </c>
      <c r="E35" s="15">
        <f t="shared" si="1"/>
        <v>0.61949665225866568</v>
      </c>
      <c r="F35" s="22">
        <f t="shared" si="6"/>
        <v>0.70000000000000284</v>
      </c>
      <c r="G35" s="23">
        <f t="shared" si="2"/>
        <v>56.000000000000227</v>
      </c>
      <c r="H35" s="19">
        <f t="shared" si="3"/>
        <v>6.4814814814815084E-4</v>
      </c>
      <c r="I35" s="21">
        <f t="shared" si="4"/>
        <v>140.00000000000057</v>
      </c>
      <c r="J35" s="20">
        <f t="shared" si="5"/>
        <v>1.620370370370377E-3</v>
      </c>
      <c r="K35" s="13">
        <v>45</v>
      </c>
      <c r="L35" s="21">
        <v>18</v>
      </c>
      <c r="M35" s="1"/>
    </row>
    <row r="36" spans="1:13" ht="13">
      <c r="A36" s="13">
        <f>A2-B36</f>
        <v>9.2999999999999972</v>
      </c>
      <c r="B36" s="13">
        <v>52.2</v>
      </c>
      <c r="C36" s="18" t="s">
        <v>57</v>
      </c>
      <c r="D36" s="15">
        <f t="shared" si="0"/>
        <v>0.55285818507963858</v>
      </c>
      <c r="E36" s="15">
        <f t="shared" si="1"/>
        <v>0.61995961522162868</v>
      </c>
      <c r="F36" s="22">
        <f t="shared" si="6"/>
        <v>0.20000000000000284</v>
      </c>
      <c r="G36" s="23">
        <f t="shared" si="2"/>
        <v>16.000000000000231</v>
      </c>
      <c r="H36" s="19">
        <f t="shared" si="3"/>
        <v>1.8518518518518786E-4</v>
      </c>
      <c r="I36" s="21">
        <f t="shared" si="4"/>
        <v>40.000000000000568</v>
      </c>
      <c r="J36" s="20">
        <f t="shared" si="5"/>
        <v>4.6296296296296954E-4</v>
      </c>
      <c r="K36" s="13">
        <v>45</v>
      </c>
      <c r="L36" s="21">
        <v>18</v>
      </c>
      <c r="M36" s="1"/>
    </row>
    <row r="37" spans="1:13" ht="13">
      <c r="A37" s="13">
        <f>A2-B37</f>
        <v>7.6000000000000014</v>
      </c>
      <c r="B37" s="13">
        <v>53.9</v>
      </c>
      <c r="C37" s="18" t="s">
        <v>58</v>
      </c>
      <c r="D37" s="15">
        <f t="shared" si="0"/>
        <v>0.55433387952408297</v>
      </c>
      <c r="E37" s="15">
        <f t="shared" si="1"/>
        <v>0.62368768539706732</v>
      </c>
      <c r="F37" s="22">
        <f t="shared" si="6"/>
        <v>1.6999999999999957</v>
      </c>
      <c r="G37" s="23">
        <f t="shared" si="2"/>
        <v>127.49999999999969</v>
      </c>
      <c r="H37" s="19">
        <f t="shared" si="3"/>
        <v>1.4756944444444407E-3</v>
      </c>
      <c r="I37" s="21">
        <f t="shared" si="4"/>
        <v>322.10526315789394</v>
      </c>
      <c r="J37" s="20">
        <f t="shared" si="5"/>
        <v>3.7280701754385873E-3</v>
      </c>
      <c r="K37" s="13">
        <v>48</v>
      </c>
      <c r="L37" s="21">
        <v>19</v>
      </c>
      <c r="M37" s="1"/>
    </row>
    <row r="38" spans="1:13" ht="13">
      <c r="A38" s="13">
        <f>A2-B38</f>
        <v>6</v>
      </c>
      <c r="B38" s="13">
        <v>55.5</v>
      </c>
      <c r="C38" s="18" t="s">
        <v>59</v>
      </c>
      <c r="D38" s="15">
        <f t="shared" si="0"/>
        <v>0.55548330481143926</v>
      </c>
      <c r="E38" s="15">
        <f t="shared" si="1"/>
        <v>0.62646546317484508</v>
      </c>
      <c r="F38" s="22">
        <f t="shared" si="6"/>
        <v>1.6000000000000014</v>
      </c>
      <c r="G38" s="23">
        <f t="shared" si="2"/>
        <v>99.310344827586306</v>
      </c>
      <c r="H38" s="19">
        <f t="shared" si="3"/>
        <v>1.1494252873563231E-3</v>
      </c>
      <c r="I38" s="21">
        <f t="shared" si="4"/>
        <v>240.00000000000023</v>
      </c>
      <c r="J38" s="20">
        <f t="shared" si="5"/>
        <v>2.7777777777777801E-3</v>
      </c>
      <c r="K38" s="13">
        <v>58</v>
      </c>
      <c r="L38" s="21">
        <v>24</v>
      </c>
      <c r="M38" s="1"/>
    </row>
    <row r="39" spans="1:13" ht="13">
      <c r="A39" s="13">
        <f>A2-B39</f>
        <v>4.6000000000000014</v>
      </c>
      <c r="B39" s="13">
        <v>56.9</v>
      </c>
      <c r="C39" s="18" t="s">
        <v>60</v>
      </c>
      <c r="D39" s="15">
        <f t="shared" si="0"/>
        <v>0.55742774925588368</v>
      </c>
      <c r="E39" s="15">
        <f t="shared" si="1"/>
        <v>0.63229879650817844</v>
      </c>
      <c r="F39" s="22">
        <f t="shared" si="6"/>
        <v>1.3999999999999986</v>
      </c>
      <c r="G39" s="23">
        <f t="shared" si="2"/>
        <v>167.99999999999983</v>
      </c>
      <c r="H39" s="19">
        <f t="shared" si="3"/>
        <v>1.9444444444444424E-3</v>
      </c>
      <c r="I39" s="21">
        <f t="shared" si="4"/>
        <v>503.99999999999949</v>
      </c>
      <c r="J39" s="20">
        <f t="shared" si="5"/>
        <v>5.8333333333333267E-3</v>
      </c>
      <c r="K39" s="13">
        <v>30</v>
      </c>
      <c r="L39" s="21">
        <v>10</v>
      </c>
      <c r="M39" s="1"/>
    </row>
    <row r="40" spans="1:13" ht="13">
      <c r="A40" s="13">
        <f>A2-B40</f>
        <v>4.1000000000000014</v>
      </c>
      <c r="B40" s="13">
        <v>57.4</v>
      </c>
      <c r="C40" s="18" t="s">
        <v>61</v>
      </c>
      <c r="D40" s="15">
        <f t="shared" si="0"/>
        <v>0.55817179687493135</v>
      </c>
      <c r="E40" s="15">
        <f t="shared" si="1"/>
        <v>0.63461361132299321</v>
      </c>
      <c r="F40" s="22">
        <f t="shared" si="6"/>
        <v>0.5</v>
      </c>
      <c r="G40" s="23">
        <f t="shared" si="2"/>
        <v>64.285714285714278</v>
      </c>
      <c r="H40" s="19">
        <f t="shared" si="3"/>
        <v>7.4404761904761901E-4</v>
      </c>
      <c r="I40" s="21">
        <f t="shared" si="4"/>
        <v>199.99999999999997</v>
      </c>
      <c r="J40" s="20">
        <f t="shared" si="5"/>
        <v>2.3148148148148147E-3</v>
      </c>
      <c r="K40" s="13">
        <v>28</v>
      </c>
      <c r="L40" s="21">
        <v>9</v>
      </c>
      <c r="M40" s="1"/>
    </row>
    <row r="41" spans="1:13" ht="13">
      <c r="A41" s="13">
        <f>A2-B41</f>
        <v>2.7000000000000028</v>
      </c>
      <c r="B41" s="13">
        <v>58.8</v>
      </c>
      <c r="C41" s="18" t="s">
        <v>62</v>
      </c>
      <c r="D41" s="15">
        <f t="shared" si="0"/>
        <v>0.5591775440013681</v>
      </c>
      <c r="E41" s="15">
        <f t="shared" si="1"/>
        <v>0.63694694465632651</v>
      </c>
      <c r="F41" s="22">
        <f t="shared" si="6"/>
        <v>1.3999999999999986</v>
      </c>
      <c r="G41" s="23">
        <f t="shared" si="2"/>
        <v>86.896551724137836</v>
      </c>
      <c r="H41" s="19">
        <f t="shared" si="3"/>
        <v>1.0057471264367805E-3</v>
      </c>
      <c r="I41" s="21">
        <f t="shared" si="4"/>
        <v>201.5999999999998</v>
      </c>
      <c r="J41" s="20">
        <f t="shared" si="5"/>
        <v>2.3333333333333309E-3</v>
      </c>
      <c r="K41" s="13">
        <v>58</v>
      </c>
      <c r="L41" s="21">
        <v>25</v>
      </c>
      <c r="M41" s="1"/>
    </row>
    <row r="42" spans="1:13" ht="13">
      <c r="A42" s="13">
        <f>A2-B42</f>
        <v>2.1000000000000014</v>
      </c>
      <c r="B42" s="13">
        <v>59.4</v>
      </c>
      <c r="C42" s="18" t="s">
        <v>63</v>
      </c>
      <c r="D42" s="15">
        <f t="shared" si="0"/>
        <v>0.56042754400136807</v>
      </c>
      <c r="E42" s="15">
        <f t="shared" si="1"/>
        <v>0.64007194465632655</v>
      </c>
      <c r="F42" s="22">
        <f t="shared" si="6"/>
        <v>0.60000000000000142</v>
      </c>
      <c r="G42" s="23">
        <f t="shared" si="2"/>
        <v>108.00000000000026</v>
      </c>
      <c r="H42" s="19">
        <f t="shared" si="3"/>
        <v>1.2500000000000031E-3</v>
      </c>
      <c r="I42" s="21">
        <f t="shared" si="4"/>
        <v>270.00000000000063</v>
      </c>
      <c r="J42" s="20">
        <f t="shared" si="5"/>
        <v>3.1250000000000075E-3</v>
      </c>
      <c r="K42" s="13">
        <v>20</v>
      </c>
      <c r="L42" s="21">
        <v>8</v>
      </c>
      <c r="M42" s="1"/>
    </row>
    <row r="43" spans="1:13" ht="13">
      <c r="A43" s="13">
        <f>A2-B43</f>
        <v>1.7000000000000028</v>
      </c>
      <c r="B43" s="13">
        <v>59.8</v>
      </c>
      <c r="C43" s="18" t="s">
        <v>64</v>
      </c>
      <c r="D43" s="15">
        <f t="shared" si="0"/>
        <v>0.56079791437173843</v>
      </c>
      <c r="E43" s="15">
        <f t="shared" si="1"/>
        <v>0.64099787058225244</v>
      </c>
      <c r="F43" s="22">
        <f t="shared" si="6"/>
        <v>0.39999999999999858</v>
      </c>
      <c r="G43" s="23">
        <f t="shared" si="2"/>
        <v>31.999999999999886</v>
      </c>
      <c r="H43" s="19">
        <f t="shared" si="3"/>
        <v>3.7037037037036905E-4</v>
      </c>
      <c r="I43" s="21">
        <f t="shared" si="4"/>
        <v>79.999999999999716</v>
      </c>
      <c r="J43" s="20">
        <f t="shared" si="5"/>
        <v>9.259259259259226E-4</v>
      </c>
      <c r="K43" s="13">
        <v>45</v>
      </c>
      <c r="L43" s="21">
        <v>18</v>
      </c>
      <c r="M43" s="1"/>
    </row>
    <row r="44" spans="1:13" ht="13">
      <c r="A44" s="13">
        <f>A2-B44</f>
        <v>0</v>
      </c>
      <c r="B44" s="13">
        <v>61.5</v>
      </c>
      <c r="C44" s="18" t="s">
        <v>65</v>
      </c>
      <c r="D44" s="15">
        <f t="shared" si="0"/>
        <v>0.56237198844581249</v>
      </c>
      <c r="E44" s="15">
        <f t="shared" si="1"/>
        <v>0.64493305576743765</v>
      </c>
      <c r="F44" s="22">
        <f t="shared" si="6"/>
        <v>1.7000000000000028</v>
      </c>
      <c r="G44" s="23">
        <f t="shared" si="2"/>
        <v>136.00000000000023</v>
      </c>
      <c r="H44" s="19">
        <f t="shared" si="3"/>
        <v>1.5740740740740767E-3</v>
      </c>
      <c r="I44" s="21">
        <f t="shared" si="4"/>
        <v>340.00000000000063</v>
      </c>
      <c r="J44" s="20">
        <f t="shared" si="5"/>
        <v>3.9351851851851917E-3</v>
      </c>
      <c r="K44" s="13">
        <v>45</v>
      </c>
      <c r="L44" s="21">
        <v>18</v>
      </c>
      <c r="M44" s="1"/>
    </row>
    <row r="45" spans="1:13" ht="14">
      <c r="A45" s="41"/>
      <c r="B45" s="41"/>
      <c r="C45" s="42" t="s">
        <v>66</v>
      </c>
      <c r="D45" s="43">
        <f>SUM(H3:H44)</f>
        <v>6.2371988445812571E-2</v>
      </c>
      <c r="E45" s="43">
        <f>SUM(J3:J44)</f>
        <v>0.14215527798966013</v>
      </c>
      <c r="F45" s="44"/>
      <c r="G45" s="45"/>
      <c r="H45" s="37"/>
      <c r="I45" s="46"/>
      <c r="J45" s="47"/>
      <c r="K45" s="48">
        <f>$B$44/(SUM(G3:G44)/60/60)</f>
        <v>41.084147930063892</v>
      </c>
      <c r="L45" s="48">
        <f>$B$44/(SUM(I3:I44)/60/60)</f>
        <v>18.026063022340875</v>
      </c>
      <c r="M45" s="1"/>
    </row>
    <row r="46" spans="1:13" ht="13"/>
    <row r="47" spans="1:13" ht="13"/>
    <row r="48" spans="1:13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</sheetData>
  <printOptions horizontalCentered="1" gridLines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Itinerář Dlouhá trasa</vt:lpstr>
      <vt:lpstr>Itinerář Střední trasa - 1. vln</vt:lpstr>
      <vt:lpstr>Itinerář Krátká trasa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2024-05-30T10:44:34Z</dcterms:modified>
</cp:coreProperties>
</file>